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lkove poradie muzi 2425" sheetId="1" r:id="rId4"/>
    <sheet state="visible" name="Celkove poradie zeny 2425" sheetId="2" r:id="rId5"/>
    <sheet state="visible" name="1.kolo SP ZA" sheetId="3" r:id="rId6"/>
    <sheet state="visible" name="2.kolo SP ZA" sheetId="4" r:id="rId7"/>
    <sheet state="visible" name="3.kolo SP KE" sheetId="5" r:id="rId8"/>
    <sheet state="visible" name="pravidla-body" sheetId="6" r:id="rId9"/>
  </sheets>
  <definedNames/>
  <calcPr/>
  <extLst>
    <ext uri="GoogleSheetsCustomDataVersion2">
      <go:sheetsCustomData xmlns:go="http://customooxmlschemas.google.com/" r:id="rId10" roundtripDataChecksum="iOYfrjs+wZV93p57dfQm9Gq44oxAqu+qiSjEA4GUIvg="/>
    </ext>
  </extLst>
</workbook>
</file>

<file path=xl/sharedStrings.xml><?xml version="1.0" encoding="utf-8"?>
<sst xmlns="http://schemas.openxmlformats.org/spreadsheetml/2006/main" count="445" uniqueCount="165">
  <si>
    <t>poradie</t>
  </si>
  <si>
    <t>poradie avg</t>
  </si>
  <si>
    <t>#</t>
  </si>
  <si>
    <t>meno</t>
  </si>
  <si>
    <t>Žilina 9.11.2024</t>
  </si>
  <si>
    <t>Žilina 30.11.2024</t>
  </si>
  <si>
    <t>Košice 08.02.2025</t>
  </si>
  <si>
    <t>body</t>
  </si>
  <si>
    <t>súčet 3 najlepších</t>
  </si>
  <si>
    <t>miesto</t>
  </si>
  <si>
    <t>1</t>
  </si>
  <si>
    <t>Emil Fraštia</t>
  </si>
  <si>
    <t>SVK</t>
  </si>
  <si>
    <t>Vladimír Masný</t>
  </si>
  <si>
    <t>Juraj Švingal</t>
  </si>
  <si>
    <t>Christopher Murphy</t>
  </si>
  <si>
    <t>Peter Piroh</t>
  </si>
  <si>
    <t>Pavol Sivák</t>
  </si>
  <si>
    <t>Marek Kočvara</t>
  </si>
  <si>
    <t>Jaroslav Odrobiňák</t>
  </si>
  <si>
    <t>Matúš Ľahký</t>
  </si>
  <si>
    <t>Marek Radovský</t>
  </si>
  <si>
    <t>Marek Černý</t>
  </si>
  <si>
    <t>Marek Moťovský</t>
  </si>
  <si>
    <t>Ján Šuster</t>
  </si>
  <si>
    <t>František Mrovčák</t>
  </si>
  <si>
    <t>Peter Bratko</t>
  </si>
  <si>
    <t>Erik Rabatin</t>
  </si>
  <si>
    <t>Ondrej Bizub</t>
  </si>
  <si>
    <t>Ján Šustr</t>
  </si>
  <si>
    <t/>
  </si>
  <si>
    <t>Martin Nečej</t>
  </si>
  <si>
    <t>Lukáš Dula</t>
  </si>
  <si>
    <t>David Marfiak</t>
  </si>
  <si>
    <t>Martin Varga</t>
  </si>
  <si>
    <t>Juraj Sabol</t>
  </si>
  <si>
    <t>Stanislav Onder</t>
  </si>
  <si>
    <t>Matej Stanko</t>
  </si>
  <si>
    <t>Jozef Novysedlák</t>
  </si>
  <si>
    <t>Miroslav Mrovčák</t>
  </si>
  <si>
    <t>Marián Narosi</t>
  </si>
  <si>
    <t>Denis Bartoš</t>
  </si>
  <si>
    <t>pozn. Do celkoveho poradia SP sa nerata najhorsi vysledok, tzn. poradie sa zostavi na zaklade 3 najlepsich vysledkov zo 4 kol SP</t>
  </si>
  <si>
    <t>pozn. DNS = DID NOT START</t>
  </si>
  <si>
    <t>počet</t>
  </si>
  <si>
    <t>kontrola</t>
  </si>
  <si>
    <t>Rebeka Gabčíková</t>
  </si>
  <si>
    <t>Denisa Šulcová</t>
  </si>
  <si>
    <t>Ľubica Čechová</t>
  </si>
  <si>
    <t>Maria Fučelová</t>
  </si>
  <si>
    <t>Veronika Kuhejdová</t>
  </si>
  <si>
    <t>Adriana Matulíková</t>
  </si>
  <si>
    <t>Miram Kováčová</t>
  </si>
  <si>
    <t>Andrea Kiesel</t>
  </si>
  <si>
    <t>Mária Šoltésová</t>
  </si>
  <si>
    <t>Meno SVK</t>
  </si>
  <si>
    <t>RANK SVK</t>
  </si>
  <si>
    <t>Miesto</t>
  </si>
  <si>
    <t>Priezvisko</t>
  </si>
  <si>
    <t>Meno</t>
  </si>
  <si>
    <t>Krajina</t>
  </si>
  <si>
    <t>Mondzelewski</t>
  </si>
  <si>
    <t>Jan</t>
  </si>
  <si>
    <t>POL</t>
  </si>
  <si>
    <t>Lienerth</t>
  </si>
  <si>
    <t>Matyáš</t>
  </si>
  <si>
    <t>CZK</t>
  </si>
  <si>
    <t>Gladysz</t>
  </si>
  <si>
    <t>Gregorz</t>
  </si>
  <si>
    <t>Radek</t>
  </si>
  <si>
    <t>Huzsczo</t>
  </si>
  <si>
    <t>Alexander</t>
  </si>
  <si>
    <t>Mikel</t>
  </si>
  <si>
    <t>Kokoszka</t>
  </si>
  <si>
    <t>Daniel</t>
  </si>
  <si>
    <t>Fraštia</t>
  </si>
  <si>
    <t>Emil</t>
  </si>
  <si>
    <t>Zsypulski</t>
  </si>
  <si>
    <t>Strychala</t>
  </si>
  <si>
    <t>Miroslaw</t>
  </si>
  <si>
    <t>Švingal</t>
  </si>
  <si>
    <t>Juraj</t>
  </si>
  <si>
    <t>Masný</t>
  </si>
  <si>
    <t>Vladimír</t>
  </si>
  <si>
    <t>Murphy</t>
  </si>
  <si>
    <t>Christopher</t>
  </si>
  <si>
    <t>Piroh</t>
  </si>
  <si>
    <t>Peter</t>
  </si>
  <si>
    <t>Siwek</t>
  </si>
  <si>
    <t>Jakub</t>
  </si>
  <si>
    <t>Sivák</t>
  </si>
  <si>
    <t>Pavol</t>
  </si>
  <si>
    <t>Šibor</t>
  </si>
  <si>
    <t>Motal</t>
  </si>
  <si>
    <t>Pavel</t>
  </si>
  <si>
    <t>Odrobiňák</t>
  </si>
  <si>
    <t>Jaroslav</t>
  </si>
  <si>
    <t>Zygma</t>
  </si>
  <si>
    <t>Mihal</t>
  </si>
  <si>
    <t>Kočvara</t>
  </si>
  <si>
    <t>Marek</t>
  </si>
  <si>
    <t>Ľahký</t>
  </si>
  <si>
    <t>Matúš</t>
  </si>
  <si>
    <t>Papaj</t>
  </si>
  <si>
    <t>Pawlovski</t>
  </si>
  <si>
    <t>Pawel</t>
  </si>
  <si>
    <t>Stec</t>
  </si>
  <si>
    <t>Premyslaw</t>
  </si>
  <si>
    <t>Bielec</t>
  </si>
  <si>
    <t>Adrian</t>
  </si>
  <si>
    <t>Kosek</t>
  </si>
  <si>
    <t>Ola</t>
  </si>
  <si>
    <t>Sukačová</t>
  </si>
  <si>
    <t>Tereza</t>
  </si>
  <si>
    <t>CZE</t>
  </si>
  <si>
    <t>Loužecká</t>
  </si>
  <si>
    <t>Aneta</t>
  </si>
  <si>
    <t>Gabčíková</t>
  </si>
  <si>
    <t>Rebeka</t>
  </si>
  <si>
    <t>Kopec</t>
  </si>
  <si>
    <t>Iza</t>
  </si>
  <si>
    <t>Morris</t>
  </si>
  <si>
    <t>William</t>
  </si>
  <si>
    <t>GBR</t>
  </si>
  <si>
    <t>Radovský</t>
  </si>
  <si>
    <t>Watson</t>
  </si>
  <si>
    <t>Rory</t>
  </si>
  <si>
    <t>Černý</t>
  </si>
  <si>
    <t>Moťovský</t>
  </si>
  <si>
    <t>Utkin</t>
  </si>
  <si>
    <t>Michal</t>
  </si>
  <si>
    <t>UKR</t>
  </si>
  <si>
    <t>Šuster</t>
  </si>
  <si>
    <t>Ján</t>
  </si>
  <si>
    <t>Catchkin</t>
  </si>
  <si>
    <t>Milos</t>
  </si>
  <si>
    <t>Henderson</t>
  </si>
  <si>
    <t>Nina</t>
  </si>
  <si>
    <t>Bush</t>
  </si>
  <si>
    <t>Emma</t>
  </si>
  <si>
    <t>Šulcová</t>
  </si>
  <si>
    <t>Denisa</t>
  </si>
  <si>
    <t>Kopacz</t>
  </si>
  <si>
    <t>Jaroslaw</t>
  </si>
  <si>
    <t>Stryhala</t>
  </si>
  <si>
    <t>Miroslav</t>
  </si>
  <si>
    <t>Bizub</t>
  </si>
  <si>
    <t>Ondrej</t>
  </si>
  <si>
    <t>Klimkiewicz</t>
  </si>
  <si>
    <t>Kamil</t>
  </si>
  <si>
    <t>Narosi</t>
  </si>
  <si>
    <t>Marián</t>
  </si>
  <si>
    <t>Grzegorz</t>
  </si>
  <si>
    <t>Bartoš</t>
  </si>
  <si>
    <t>Denis</t>
  </si>
  <si>
    <t>Przemyslaw</t>
  </si>
  <si>
    <t>Pawlowski</t>
  </si>
  <si>
    <t>Onder</t>
  </si>
  <si>
    <t>Stanislav</t>
  </si>
  <si>
    <t>Čechová</t>
  </si>
  <si>
    <t>Ľubica</t>
  </si>
  <si>
    <t>Haratyk</t>
  </si>
  <si>
    <t>Joanna</t>
  </si>
  <si>
    <t>Hodnotenie slovenskeho pohara v drytoolingu</t>
  </si>
  <si>
    <t>DNS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</si>
</sst>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11.0"/>
      <color rgb="FF000000"/>
      <name val="Calibri"/>
    </font>
    <font/>
    <font>
      <sz val="11.0"/>
      <color rgb="FF000000"/>
      <name val="Calibri"/>
    </font>
    <font>
      <sz val="12.0"/>
      <color rgb="FF000000"/>
      <name val="Calibri"/>
    </font>
    <font>
      <color theme="1"/>
      <name val="Arial"/>
    </font>
    <font>
      <sz val="9.0"/>
      <color rgb="FF1155CC"/>
      <name val="&quot;Google Sans Mono&quot;"/>
    </font>
    <font>
      <sz val="10.0"/>
      <color theme="1"/>
      <name val="Arial"/>
    </font>
    <font>
      <b/>
      <sz val="12.0"/>
      <color rgb="FF000000"/>
      <name val="Calibri"/>
    </font>
    <font>
      <sz val="10.0"/>
      <color rgb="FF000000"/>
      <name val="Calibri"/>
    </font>
    <font>
      <b/>
      <color theme="1"/>
      <name val="Arial"/>
    </font>
    <font>
      <color rgb="FF000000"/>
      <name val="Arial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E06666"/>
        <bgColor rgb="FFE06666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22">
    <border/>
    <border>
      <left style="thin">
        <color rgb="FF333333"/>
      </left>
      <right style="thin">
        <color rgb="FF333333"/>
      </right>
      <top style="thin">
        <color rgb="FF333333"/>
      </top>
    </border>
    <border>
      <left style="thin">
        <color rgb="FF333333"/>
      </left>
      <right/>
      <top style="thin">
        <color rgb="FF333333"/>
      </top>
    </border>
    <border>
      <left/>
      <right style="thin">
        <color rgb="FF333333"/>
      </right>
      <top style="thin">
        <color rgb="FF333333"/>
      </top>
      <bottom/>
    </border>
    <border>
      <left style="thin">
        <color rgb="FF333333"/>
      </left>
      <top style="thin">
        <color rgb="FF333333"/>
      </top>
      <bottom style="thin">
        <color rgb="FF333333"/>
      </bottom>
    </border>
    <border>
      <right style="thin">
        <color rgb="FF333333"/>
      </right>
      <top style="thin">
        <color rgb="FF333333"/>
      </top>
      <bottom style="thin">
        <color rgb="FF333333"/>
      </bottom>
    </border>
    <border>
      <left style="thin">
        <color rgb="FF333333"/>
      </left>
      <right style="thin">
        <color rgb="FF333333"/>
      </right>
      <bottom style="thin">
        <color rgb="FF000000"/>
      </bottom>
    </border>
    <border>
      <left style="thin">
        <color rgb="FF333333"/>
      </left>
      <right/>
      <bottom style="thin">
        <color rgb="FF000000"/>
      </bottom>
    </border>
    <border>
      <left/>
      <right style="thin">
        <color rgb="FF333333"/>
      </right>
      <top/>
      <bottom style="thin">
        <color rgb="FF00000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000000"/>
      </bottom>
    </border>
    <border>
      <left style="thin">
        <color rgb="FF333333"/>
      </left>
      <right/>
      <top style="thin">
        <color rgb="FF333333"/>
      </top>
      <bottom style="thin">
        <color rgb="FF000000"/>
      </bottom>
    </border>
    <border>
      <left style="thin">
        <color rgb="FF333333"/>
      </left>
      <right style="thin">
        <color rgb="FF333333"/>
      </right>
      <top/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3" fillId="2" fontId="1" numFmtId="0" xfId="0" applyAlignment="1" applyBorder="1" applyFont="1">
      <alignment shrinkToFit="0" vertical="center" wrapText="0"/>
    </xf>
    <xf borderId="4" fillId="2" fontId="1" numFmtId="0" xfId="0" applyAlignment="1" applyBorder="1" applyFont="1">
      <alignment horizontal="center" readingOrder="0" shrinkToFit="0" vertical="bottom" wrapText="0"/>
    </xf>
    <xf borderId="5" fillId="0" fontId="2" numFmtId="0" xfId="0" applyBorder="1" applyFont="1"/>
    <xf borderId="4" fillId="2" fontId="1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1" fillId="3" fontId="1" numFmtId="0" xfId="0" applyAlignment="1" applyBorder="1" applyFill="1" applyFont="1">
      <alignment horizontal="center" shrinkToFit="0" vertical="center" wrapText="1"/>
    </xf>
    <xf borderId="1" fillId="3" fontId="1" numFmtId="49" xfId="0" applyAlignment="1" applyBorder="1" applyFont="1" applyNumberFormat="1">
      <alignment horizontal="center" shrinkToFit="0" vertical="center" wrapText="0"/>
    </xf>
    <xf borderId="1" fillId="3" fontId="1" numFmtId="49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2" fontId="1" numFmtId="0" xfId="0" applyAlignment="1" applyBorder="1" applyFont="1">
      <alignment shrinkToFit="0" vertical="center" wrapText="0"/>
    </xf>
    <xf borderId="9" fillId="2" fontId="1" numFmtId="0" xfId="0" applyAlignment="1" applyBorder="1" applyFont="1">
      <alignment horizontal="center" shrinkToFit="0" vertical="bottom" wrapText="0"/>
    </xf>
    <xf borderId="10" fillId="2" fontId="1" numFmtId="0" xfId="0" applyAlignment="1" applyBorder="1" applyFont="1">
      <alignment horizontal="center" shrinkToFit="0" vertical="bottom" wrapText="0"/>
    </xf>
    <xf borderId="11" fillId="2" fontId="1" numFmtId="0" xfId="0" applyAlignment="1" applyBorder="1" applyFont="1">
      <alignment horizontal="center" shrinkToFit="0" vertical="bottom" wrapText="0"/>
    </xf>
    <xf borderId="0" fillId="0" fontId="3" numFmtId="49" xfId="0" applyAlignment="1" applyFont="1" applyNumberFormat="1">
      <alignment horizontal="right"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12" fillId="0" fontId="3" numFmtId="49" xfId="0" applyAlignment="1" applyBorder="1" applyFont="1" applyNumberFormat="1">
      <alignment horizontal="right" shrinkToFit="0" vertical="bottom" wrapText="0"/>
    </xf>
    <xf borderId="12" fillId="4" fontId="3" numFmtId="0" xfId="0" applyAlignment="1" applyBorder="1" applyFill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2" fillId="0" fontId="3" numFmtId="0" xfId="0" applyAlignment="1" applyBorder="1" applyFont="1">
      <alignment horizontal="center" shrinkToFit="0" vertical="bottom" wrapText="0"/>
    </xf>
    <xf borderId="13" fillId="0" fontId="3" numFmtId="0" xfId="0" applyAlignment="1" applyBorder="1" applyFont="1">
      <alignment horizontal="center" shrinkToFit="0" vertical="bottom" wrapText="0"/>
    </xf>
    <xf borderId="14" fillId="0" fontId="3" numFmtId="0" xfId="0" applyAlignment="1" applyBorder="1" applyFont="1">
      <alignment horizontal="center" shrinkToFit="0" vertical="bottom" wrapText="0"/>
    </xf>
    <xf borderId="14" fillId="0" fontId="4" numFmtId="0" xfId="0" applyAlignment="1" applyBorder="1" applyFont="1">
      <alignment horizontal="center" shrinkToFit="0" vertical="bottom" wrapText="0"/>
    </xf>
    <xf borderId="15" fillId="0" fontId="4" numFmtId="0" xfId="0" applyAlignment="1" applyBorder="1" applyFont="1">
      <alignment shrinkToFit="0" vertical="bottom" wrapText="0"/>
    </xf>
    <xf borderId="12" fillId="0" fontId="3" numFmtId="49" xfId="0" applyAlignment="1" applyBorder="1" applyFont="1" applyNumberFormat="1">
      <alignment shrinkToFit="0" vertical="bottom" wrapText="0"/>
    </xf>
    <xf borderId="12" fillId="0" fontId="3" numFmtId="4" xfId="0" applyAlignment="1" applyBorder="1" applyFont="1" applyNumberFormat="1">
      <alignment shrinkToFit="0" vertical="bottom" wrapText="0"/>
    </xf>
    <xf borderId="14" fillId="0" fontId="3" numFmtId="0" xfId="0" applyAlignment="1" applyBorder="1" applyFont="1">
      <alignment shrinkToFit="0" vertical="bottom" wrapText="0"/>
    </xf>
    <xf borderId="15" fillId="0" fontId="3" numFmtId="0" xfId="0" applyAlignment="1" applyBorder="1" applyFont="1">
      <alignment horizontal="center" shrinkToFit="0" vertical="bottom" wrapText="0"/>
    </xf>
    <xf borderId="12" fillId="0" fontId="4" numFmtId="0" xfId="0" applyAlignment="1" applyBorder="1" applyFont="1">
      <alignment horizontal="center" shrinkToFit="0" vertical="bottom" wrapText="0"/>
    </xf>
    <xf borderId="16" fillId="0" fontId="4" numFmtId="0" xfId="0" applyAlignment="1" applyBorder="1" applyFont="1">
      <alignment shrinkToFit="0" vertical="bottom" wrapText="0"/>
    </xf>
    <xf borderId="12" fillId="0" fontId="3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horizontal="center" shrinkToFit="0" vertical="bottom" wrapText="0"/>
    </xf>
    <xf borderId="12" fillId="4" fontId="5" numFmtId="0" xfId="0" applyBorder="1" applyFont="1"/>
    <xf borderId="12" fillId="4" fontId="3" numFmtId="0" xfId="0" applyAlignment="1" applyBorder="1" applyFont="1">
      <alignment readingOrder="0" shrinkToFit="0" vertical="bottom" wrapText="0"/>
    </xf>
    <xf borderId="12" fillId="4" fontId="5" numFmtId="0" xfId="0" applyAlignment="1" applyBorder="1" applyFont="1">
      <alignment readingOrder="0"/>
    </xf>
    <xf borderId="17" fillId="0" fontId="3" numFmtId="49" xfId="0" applyAlignment="1" applyBorder="1" applyFont="1" applyNumberFormat="1">
      <alignment horizontal="right" shrinkToFit="0" vertical="bottom" wrapText="0"/>
    </xf>
    <xf borderId="17" fillId="0" fontId="3" numFmtId="4" xfId="0" applyAlignment="1" applyBorder="1" applyFont="1" applyNumberFormat="1">
      <alignment horizontal="right" shrinkToFit="0" vertical="bottom" wrapText="0"/>
    </xf>
    <xf borderId="18" fillId="0" fontId="3" numFmtId="49" xfId="0" applyAlignment="1" applyBorder="1" applyFont="1" applyNumberFormat="1">
      <alignment horizontal="right" shrinkToFit="0" vertical="bottom" wrapText="0"/>
    </xf>
    <xf borderId="18" fillId="4" fontId="3" numFmtId="0" xfId="0" applyAlignment="1" applyBorder="1" applyFont="1">
      <alignment shrinkToFit="0" vertical="bottom" wrapText="0"/>
    </xf>
    <xf borderId="17" fillId="0" fontId="3" numFmtId="0" xfId="0" applyAlignment="1" applyBorder="1" applyFont="1">
      <alignment shrinkToFit="0" vertical="bottom" wrapText="0"/>
    </xf>
    <xf borderId="18" fillId="0" fontId="3" numFmtId="0" xfId="0" applyAlignment="1" applyBorder="1" applyFont="1">
      <alignment horizontal="center" shrinkToFit="0" vertical="bottom" wrapText="0"/>
    </xf>
    <xf borderId="19" fillId="0" fontId="3" numFmtId="0" xfId="0" applyAlignment="1" applyBorder="1" applyFont="1">
      <alignment horizontal="center" shrinkToFit="0" vertical="bottom" wrapText="0"/>
    </xf>
    <xf borderId="18" fillId="0" fontId="4" numFmtId="0" xfId="0" applyAlignment="1" applyBorder="1" applyFont="1">
      <alignment horizontal="center" shrinkToFit="0" vertical="bottom" wrapText="0"/>
    </xf>
    <xf borderId="20" fillId="0" fontId="4" numFmtId="0" xfId="0" applyAlignment="1" applyBorder="1" applyFont="1">
      <alignment shrinkToFit="0" vertical="bottom" wrapText="0"/>
    </xf>
    <xf borderId="18" fillId="0" fontId="3" numFmtId="49" xfId="0" applyAlignment="1" applyBorder="1" applyFont="1" applyNumberFormat="1">
      <alignment shrinkToFit="0" vertical="bottom" wrapText="0"/>
    </xf>
    <xf borderId="18" fillId="0" fontId="3" numFmtId="4" xfId="0" applyAlignment="1" applyBorder="1" applyFont="1" applyNumberFormat="1">
      <alignment shrinkToFit="0" vertical="bottom" wrapText="0"/>
    </xf>
    <xf borderId="18" fillId="0" fontId="3" numFmtId="0" xfId="0" applyAlignment="1" applyBorder="1" applyFont="1">
      <alignment shrinkToFit="0" vertical="bottom" wrapText="0"/>
    </xf>
    <xf borderId="20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" numFmtId="49" xfId="0" applyAlignment="1" applyFont="1" applyNumberFormat="1">
      <alignment horizontal="left" shrinkToFit="0" vertical="bottom" wrapText="0"/>
    </xf>
    <xf borderId="0" fillId="0" fontId="3" numFmtId="49" xfId="0" applyAlignment="1" applyFont="1" applyNumberFormat="1">
      <alignment horizontal="left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5" fontId="6" numFmtId="0" xfId="0" applyAlignment="1" applyFill="1" applyFont="1">
      <alignment readingOrder="0"/>
    </xf>
    <xf borderId="17" fillId="0" fontId="3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0" fillId="0" fontId="5" numFmtId="0" xfId="0" applyFont="1"/>
    <xf borderId="0" fillId="0" fontId="7" numFmtId="49" xfId="0" applyAlignment="1" applyFont="1" applyNumberFormat="1">
      <alignment horizontal="right" shrinkToFit="0" vertical="bottom" wrapText="0"/>
    </xf>
    <xf borderId="0" fillId="0" fontId="5" numFmtId="49" xfId="0" applyFont="1" applyNumberFormat="1"/>
    <xf borderId="0" fillId="0" fontId="1" numFmtId="49" xfId="0" applyAlignment="1" applyFont="1" applyNumberFormat="1">
      <alignment horizontal="right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6" fontId="10" numFmtId="0" xfId="0" applyFill="1" applyFont="1"/>
    <xf borderId="0" fillId="6" fontId="10" numFmtId="0" xfId="0" applyAlignment="1" applyFont="1">
      <alignment horizontal="left"/>
    </xf>
    <xf borderId="0" fillId="0" fontId="10" numFmtId="0" xfId="0" applyFont="1"/>
    <xf borderId="0" fillId="0" fontId="10" numFmtId="0" xfId="0" applyAlignment="1" applyFont="1">
      <alignment readingOrder="0"/>
    </xf>
    <xf borderId="0" fillId="7" fontId="11" numFmtId="0" xfId="0" applyFill="1" applyFont="1"/>
    <xf borderId="0" fillId="7" fontId="11" numFmtId="0" xfId="0" applyAlignment="1" applyFont="1">
      <alignment horizontal="left"/>
    </xf>
    <xf borderId="0" fillId="0" fontId="5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2" numFmtId="0" xfId="0" applyAlignment="1" applyFont="1">
      <alignment horizontal="left"/>
    </xf>
    <xf borderId="21" fillId="8" fontId="12" numFmtId="0" xfId="0" applyBorder="1" applyFill="1" applyFont="1"/>
    <xf borderId="21" fillId="8" fontId="12" numFmtId="0" xfId="0" applyAlignment="1" applyBorder="1" applyFont="1">
      <alignment horizontal="left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11" numFmtId="0" xfId="0" applyFont="1"/>
    <xf borderId="0" fillId="0" fontId="11" numFmtId="0" xfId="0" applyAlignment="1" applyFont="1">
      <alignment horizontal="left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hidden="1" min="1" max="1" width="6.88"/>
    <col customWidth="1" hidden="1" min="2" max="2" width="8.13"/>
    <col customWidth="1" min="3" max="3" width="6.13"/>
    <col customWidth="1" min="4" max="4" width="17.5"/>
    <col customWidth="1" min="5" max="5" width="5.5"/>
    <col customWidth="1" min="13" max="13" width="10.38"/>
    <col customWidth="1" min="14" max="14" width="8.13"/>
    <col customWidth="1" min="15" max="18" width="8.63"/>
    <col customWidth="1" min="19" max="19" width="6.75"/>
    <col customWidth="1" hidden="1" min="20" max="20" width="8.5"/>
    <col customWidth="1" min="21" max="21" width="16.0"/>
    <col customWidth="1" min="22" max="28" width="8.63"/>
    <col customWidth="1" min="29" max="43" width="8.0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/>
      <c r="F1" s="5" t="s">
        <v>4</v>
      </c>
      <c r="G1" s="6"/>
      <c r="H1" s="5" t="s">
        <v>5</v>
      </c>
      <c r="I1" s="6"/>
      <c r="J1" s="5" t="s">
        <v>6</v>
      </c>
      <c r="K1" s="6"/>
      <c r="L1" s="7"/>
      <c r="M1" s="6"/>
      <c r="N1" s="8" t="s">
        <v>7</v>
      </c>
      <c r="O1" s="1" t="s">
        <v>8</v>
      </c>
      <c r="P1" s="1" t="s">
        <v>0</v>
      </c>
      <c r="Q1" s="9"/>
      <c r="R1" s="9"/>
      <c r="S1" s="10" t="s">
        <v>0</v>
      </c>
      <c r="T1" s="10" t="s">
        <v>1</v>
      </c>
      <c r="U1" s="11" t="str">
        <f>VLOOKUP($T1,$B:$D,3,0)</f>
        <v>meno</v>
      </c>
      <c r="V1" s="11" t="str">
        <f>VLOOKUP($T1,$B:$N,13,0)</f>
        <v>body</v>
      </c>
      <c r="W1" s="12" t="str">
        <f>VLOOKUP($T1,$B:$O,14,0)</f>
        <v>súčet 3 najlepších</v>
      </c>
      <c r="X1" s="9"/>
      <c r="Y1" s="9"/>
      <c r="Z1" s="9"/>
      <c r="AA1" s="9"/>
      <c r="AB1" s="9"/>
    </row>
    <row r="2">
      <c r="A2" s="13"/>
      <c r="B2" s="13"/>
      <c r="C2" s="13"/>
      <c r="D2" s="14"/>
      <c r="E2" s="15"/>
      <c r="F2" s="16" t="s">
        <v>9</v>
      </c>
      <c r="G2" s="17" t="s">
        <v>7</v>
      </c>
      <c r="H2" s="16" t="s">
        <v>9</v>
      </c>
      <c r="I2" s="17" t="s">
        <v>7</v>
      </c>
      <c r="J2" s="16" t="s">
        <v>9</v>
      </c>
      <c r="K2" s="16" t="s">
        <v>7</v>
      </c>
      <c r="L2" s="16" t="s">
        <v>9</v>
      </c>
      <c r="M2" s="18" t="s">
        <v>7</v>
      </c>
      <c r="N2" s="13"/>
      <c r="O2" s="13"/>
      <c r="P2" s="13"/>
      <c r="Q2" s="9"/>
      <c r="R2" s="9"/>
      <c r="S2" s="13"/>
      <c r="T2" s="13"/>
      <c r="U2" s="13"/>
      <c r="V2" s="13"/>
      <c r="W2" s="13"/>
      <c r="X2" s="9"/>
      <c r="Y2" s="9"/>
      <c r="Z2" s="9"/>
      <c r="AA2" s="9"/>
      <c r="AB2" s="9"/>
    </row>
    <row r="3">
      <c r="A3" s="19">
        <f t="shared" ref="A3:A32" si="1">P3</f>
        <v>1</v>
      </c>
      <c r="B3" s="20">
        <f t="shared" ref="B3:B32" si="2">if(A3="","",value(A3&amp;"."&amp; COUNTIF(A$3:A3,A3)))</f>
        <v>1.1</v>
      </c>
      <c r="C3" s="21" t="s">
        <v>10</v>
      </c>
      <c r="D3" s="22" t="s">
        <v>11</v>
      </c>
      <c r="E3" s="23" t="s">
        <v>12</v>
      </c>
      <c r="F3" s="24">
        <f>if($D3="","-",iferror(vlookup($D3,'1.kolo SP ZA'!$A:$B,2,0),"DNS"))</f>
        <v>1</v>
      </c>
      <c r="G3" s="25">
        <f>iferror(VLOOKUP(F3,'pravidla-body'!$A$4:$B$64,2,0),"-")</f>
        <v>100</v>
      </c>
      <c r="H3" s="24">
        <f>if($D3="","-",iferror(vlookup($D3,'2.kolo SP ZA'!$A:$B,2,0),"DNS"))</f>
        <v>2</v>
      </c>
      <c r="I3" s="25">
        <f>iferror(VLOOKUP(H3,'pravidla-body'!$A$4:$B$64,2,0),"-")</f>
        <v>80</v>
      </c>
      <c r="J3" s="24">
        <f>if($D3="","-",iferror(vlookup($D3,'3.kolo SP KE'!$A:$B,2,0),"DNS"))</f>
        <v>1</v>
      </c>
      <c r="K3" s="25">
        <f>iferror(VLOOKUP(J3,'pravidla-body'!$A$4:$B$64,2,0),"-")</f>
        <v>100</v>
      </c>
      <c r="L3" s="24"/>
      <c r="M3" s="25"/>
      <c r="N3" s="26">
        <f t="shared" ref="N3:N32" si="3">if(D3="","-", SUM(G3,I3,K3,M3))</f>
        <v>280</v>
      </c>
      <c r="O3" s="27">
        <f t="shared" ref="O3:O32" si="4">iferror(if(D3="","-", LARGE({G3,I3,K3,M3},1)+LARGE({G3,I3,K3,M3},2)+LARGE({G3,I3,K3,M3},3)),"-")</f>
        <v>280</v>
      </c>
      <c r="P3" s="28">
        <f t="shared" ref="P3:P32" si="5">iferror(if(N3=0,"",if(O3&lt;&gt;"-",RANK(O3,O$3:O$32),RANK(N3,N$3:N$32))),"")</f>
        <v>1</v>
      </c>
      <c r="Q3" s="23"/>
      <c r="R3" s="23"/>
      <c r="S3" s="29">
        <f t="array" ref="S3:S32">SORT(A3:A32,1,1)</f>
        <v>1</v>
      </c>
      <c r="T3" s="30">
        <f t="array" ref="T3:T22">SORT(B3:B32,1,1)</f>
        <v>1.1</v>
      </c>
      <c r="U3" s="31" t="str">
        <f t="shared" ref="U3:U32" si="6">if(S3="","",VLOOKUP($T3,$B:$D,3,0))</f>
        <v>Emil Fraštia</v>
      </c>
      <c r="V3" s="31">
        <f t="shared" ref="V3:V32" si="7">if(S3="","", VLOOKUP($T3,$B:$N,13,0))</f>
        <v>280</v>
      </c>
      <c r="W3" s="32">
        <f t="shared" ref="W3:W32" si="8">if(S3="","", VLOOKUP($T3,$B:$O,14,0))</f>
        <v>280</v>
      </c>
      <c r="X3" s="23"/>
      <c r="Y3" s="23"/>
      <c r="Z3" s="23"/>
      <c r="AA3" s="23"/>
      <c r="AB3" s="23"/>
    </row>
    <row r="4">
      <c r="A4" s="19">
        <f t="shared" si="1"/>
        <v>8</v>
      </c>
      <c r="B4" s="20">
        <f t="shared" si="2"/>
        <v>8.1</v>
      </c>
      <c r="C4" s="21">
        <f t="shared" ref="C4:C32" si="9">C3+1</f>
        <v>2</v>
      </c>
      <c r="D4" s="22" t="s">
        <v>13</v>
      </c>
      <c r="E4" s="23" t="s">
        <v>12</v>
      </c>
      <c r="F4" s="24">
        <f>if($D4="","-",iferror(vlookup($D4,'1.kolo SP ZA'!$A:$B,2,0),"DNS"))</f>
        <v>2</v>
      </c>
      <c r="G4" s="25">
        <f>iferror(VLOOKUP(F4,'pravidla-body'!$A$4:$B$64,2,0),"-")</f>
        <v>80</v>
      </c>
      <c r="H4" s="24" t="str">
        <f>if($D4="","-",iferror(vlookup($D4,'2.kolo SP ZA'!$A:$B,2,0),"DNS"))</f>
        <v>DNS</v>
      </c>
      <c r="I4" s="25">
        <f>iferror(VLOOKUP(H4,'pravidla-body'!$A$4:$B$64,2,0),"-")</f>
        <v>0</v>
      </c>
      <c r="J4" s="24" t="str">
        <f>if($D4="","-",iferror(vlookup($D4,'3.kolo SP KE'!$A:$B,2,0),"DNS"))</f>
        <v>DNS</v>
      </c>
      <c r="K4" s="25">
        <f>iferror(VLOOKUP(J4,'pravidla-body'!$A$4:$B$64,2,0),"-")</f>
        <v>0</v>
      </c>
      <c r="L4" s="24"/>
      <c r="M4" s="25"/>
      <c r="N4" s="24">
        <f t="shared" si="3"/>
        <v>80</v>
      </c>
      <c r="O4" s="33">
        <f t="shared" si="4"/>
        <v>80</v>
      </c>
      <c r="P4" s="34">
        <f t="shared" si="5"/>
        <v>8</v>
      </c>
      <c r="Q4" s="23"/>
      <c r="R4" s="23"/>
      <c r="S4" s="29">
        <v>2.0</v>
      </c>
      <c r="T4" s="30">
        <v>2.1</v>
      </c>
      <c r="U4" s="35" t="str">
        <f t="shared" si="6"/>
        <v>Marek Radovský</v>
      </c>
      <c r="V4" s="35">
        <f t="shared" si="7"/>
        <v>180</v>
      </c>
      <c r="W4" s="36">
        <f t="shared" si="8"/>
        <v>180</v>
      </c>
      <c r="X4" s="23"/>
      <c r="Y4" s="23"/>
      <c r="Z4" s="23"/>
      <c r="AA4" s="23"/>
      <c r="AB4" s="23"/>
    </row>
    <row r="5">
      <c r="A5" s="19">
        <f t="shared" si="1"/>
        <v>5</v>
      </c>
      <c r="B5" s="20">
        <f t="shared" si="2"/>
        <v>5.1</v>
      </c>
      <c r="C5" s="21">
        <f t="shared" si="9"/>
        <v>3</v>
      </c>
      <c r="D5" s="22" t="s">
        <v>14</v>
      </c>
      <c r="E5" s="23" t="s">
        <v>12</v>
      </c>
      <c r="F5" s="24">
        <f>if($D5="","-",iferror(vlookup($D5,'1.kolo SP ZA'!$A:$B,2,0),"DNS"))</f>
        <v>2</v>
      </c>
      <c r="G5" s="25">
        <f>iferror(VLOOKUP(F5,'pravidla-body'!$A$4:$B$64,2,0),"-")</f>
        <v>80</v>
      </c>
      <c r="H5" s="24">
        <f>if($D5="","-",iferror(vlookup($D5,'2.kolo SP ZA'!$A:$B,2,0),"DNS"))</f>
        <v>4</v>
      </c>
      <c r="I5" s="25">
        <f>iferror(VLOOKUP(H5,'pravidla-body'!$A$4:$B$64,2,0),"-")</f>
        <v>55</v>
      </c>
      <c r="J5" s="24" t="str">
        <f>if($D5="","-",iferror(vlookup($D5,'3.kolo SP KE'!$A:$B,2,0),"DNS"))</f>
        <v>DNS</v>
      </c>
      <c r="K5" s="25">
        <f>iferror(VLOOKUP(J5,'pravidla-body'!$A$4:$B$64,2,0),"-")</f>
        <v>0</v>
      </c>
      <c r="L5" s="24"/>
      <c r="M5" s="25"/>
      <c r="N5" s="24">
        <f t="shared" si="3"/>
        <v>135</v>
      </c>
      <c r="O5" s="33">
        <f t="shared" si="4"/>
        <v>135</v>
      </c>
      <c r="P5" s="34">
        <f t="shared" si="5"/>
        <v>5</v>
      </c>
      <c r="Q5" s="23"/>
      <c r="R5" s="23"/>
      <c r="S5" s="29">
        <v>3.0</v>
      </c>
      <c r="T5" s="30">
        <v>3.1</v>
      </c>
      <c r="U5" s="35" t="str">
        <f t="shared" si="6"/>
        <v>Peter Piroh</v>
      </c>
      <c r="V5" s="35">
        <f t="shared" si="7"/>
        <v>167</v>
      </c>
      <c r="W5" s="36">
        <f t="shared" si="8"/>
        <v>167</v>
      </c>
      <c r="X5" s="23"/>
      <c r="Y5" s="23"/>
      <c r="Z5" s="23"/>
      <c r="AA5" s="23"/>
      <c r="AB5" s="23"/>
    </row>
    <row r="6">
      <c r="A6" s="19">
        <f t="shared" si="1"/>
        <v>4</v>
      </c>
      <c r="B6" s="20">
        <f t="shared" si="2"/>
        <v>4.1</v>
      </c>
      <c r="C6" s="21">
        <f t="shared" si="9"/>
        <v>4</v>
      </c>
      <c r="D6" s="37" t="s">
        <v>15</v>
      </c>
      <c r="E6" s="23" t="s">
        <v>12</v>
      </c>
      <c r="F6" s="24">
        <f>if($D6="","-",iferror(vlookup($D6,'1.kolo SP ZA'!$A:$B,2,0),"DNS"))</f>
        <v>4</v>
      </c>
      <c r="G6" s="25">
        <f>iferror(VLOOKUP(F6,'pravidla-body'!$A$4:$B$64,2,0),"-")</f>
        <v>55</v>
      </c>
      <c r="H6" s="24">
        <f>if($D6="","-",iferror(vlookup($D6,'2.kolo SP ZA'!$A:$B,2,0),"DNS"))</f>
        <v>7</v>
      </c>
      <c r="I6" s="25">
        <f>iferror(VLOOKUP(H6,'pravidla-body'!$A$4:$B$64,2,0),"-")</f>
        <v>43</v>
      </c>
      <c r="J6" s="24">
        <f>if($D6="","-",iferror(vlookup($D6,'3.kolo SP KE'!$A:$B,2,0),"DNS"))</f>
        <v>3</v>
      </c>
      <c r="K6" s="25">
        <f>iferror(VLOOKUP(J6,'pravidla-body'!$A$4:$B$64,2,0),"-")</f>
        <v>65</v>
      </c>
      <c r="L6" s="24"/>
      <c r="M6" s="25"/>
      <c r="N6" s="24">
        <f t="shared" si="3"/>
        <v>163</v>
      </c>
      <c r="O6" s="33">
        <f t="shared" si="4"/>
        <v>163</v>
      </c>
      <c r="P6" s="34">
        <f t="shared" si="5"/>
        <v>4</v>
      </c>
      <c r="Q6" s="23"/>
      <c r="R6" s="23"/>
      <c r="S6" s="29">
        <v>4.0</v>
      </c>
      <c r="T6" s="30">
        <v>4.1</v>
      </c>
      <c r="U6" s="35" t="str">
        <f t="shared" si="6"/>
        <v>Christopher Murphy</v>
      </c>
      <c r="V6" s="35">
        <f t="shared" si="7"/>
        <v>163</v>
      </c>
      <c r="W6" s="36">
        <f t="shared" si="8"/>
        <v>163</v>
      </c>
      <c r="X6" s="23"/>
      <c r="Y6" s="23"/>
      <c r="Z6" s="23"/>
      <c r="AA6" s="23"/>
      <c r="AB6" s="23"/>
    </row>
    <row r="7">
      <c r="A7" s="19">
        <f t="shared" si="1"/>
        <v>3</v>
      </c>
      <c r="B7" s="20">
        <f t="shared" si="2"/>
        <v>3.1</v>
      </c>
      <c r="C7" s="21">
        <f t="shared" si="9"/>
        <v>5</v>
      </c>
      <c r="D7" s="37" t="s">
        <v>16</v>
      </c>
      <c r="E7" s="23" t="s">
        <v>12</v>
      </c>
      <c r="F7" s="24">
        <f>if($D7="","-",iferror(vlookup($D7,'1.kolo SP ZA'!$A:$B,2,0),"DNS"))</f>
        <v>5</v>
      </c>
      <c r="G7" s="25">
        <f>iferror(VLOOKUP(F7,'pravidla-body'!$A$4:$B$64,2,0),"-")</f>
        <v>51</v>
      </c>
      <c r="H7" s="24">
        <f>if($D7="","-",iferror(vlookup($D7,'2.kolo SP ZA'!$A:$B,2,0),"DNS"))</f>
        <v>5</v>
      </c>
      <c r="I7" s="25">
        <f>iferror(VLOOKUP(H7,'pravidla-body'!$A$4:$B$64,2,0),"-")</f>
        <v>51</v>
      </c>
      <c r="J7" s="24">
        <f>if($D7="","-",iferror(vlookup($D7,'3.kolo SP KE'!$A:$B,2,0),"DNS"))</f>
        <v>3</v>
      </c>
      <c r="K7" s="25">
        <f>iferror(VLOOKUP(J7,'pravidla-body'!$A$4:$B$64,2,0),"-")</f>
        <v>65</v>
      </c>
      <c r="L7" s="24"/>
      <c r="M7" s="25"/>
      <c r="N7" s="24">
        <f t="shared" si="3"/>
        <v>167</v>
      </c>
      <c r="O7" s="33">
        <f t="shared" si="4"/>
        <v>167</v>
      </c>
      <c r="P7" s="34">
        <f t="shared" si="5"/>
        <v>3</v>
      </c>
      <c r="Q7" s="23"/>
      <c r="R7" s="23"/>
      <c r="S7" s="29">
        <v>5.0</v>
      </c>
      <c r="T7" s="30">
        <v>5.1</v>
      </c>
      <c r="U7" s="35" t="str">
        <f t="shared" si="6"/>
        <v>Juraj Švingal</v>
      </c>
      <c r="V7" s="35">
        <f t="shared" si="7"/>
        <v>135</v>
      </c>
      <c r="W7" s="36">
        <f t="shared" si="8"/>
        <v>135</v>
      </c>
      <c r="X7" s="23"/>
      <c r="Y7" s="23"/>
      <c r="Z7" s="23"/>
      <c r="AA7" s="23"/>
      <c r="AB7" s="23"/>
    </row>
    <row r="8">
      <c r="A8" s="19">
        <f t="shared" si="1"/>
        <v>7</v>
      </c>
      <c r="B8" s="20">
        <f t="shared" si="2"/>
        <v>7.1</v>
      </c>
      <c r="C8" s="21">
        <f t="shared" si="9"/>
        <v>6</v>
      </c>
      <c r="D8" s="22" t="s">
        <v>17</v>
      </c>
      <c r="E8" s="23" t="s">
        <v>12</v>
      </c>
      <c r="F8" s="24">
        <f>if($D8="","-",iferror(vlookup($D8,'1.kolo SP ZA'!$A:$B,2,0),"DNS"))</f>
        <v>6</v>
      </c>
      <c r="G8" s="25">
        <f>iferror(VLOOKUP(F8,'pravidla-body'!$A$4:$B$64,2,0),"-")</f>
        <v>47</v>
      </c>
      <c r="H8" s="24">
        <f>if($D8="","-",iferror(vlookup($D8,'2.kolo SP ZA'!$A:$B,2,0),"DNS"))</f>
        <v>6</v>
      </c>
      <c r="I8" s="25">
        <f>iferror(VLOOKUP(H8,'pravidla-body'!$A$4:$B$64,2,0),"-")</f>
        <v>47</v>
      </c>
      <c r="J8" s="24" t="str">
        <f>if($D8="","-",iferror(vlookup($D8,'3.kolo SP KE'!$A:$B,2,0),"DNS"))</f>
        <v>DNS</v>
      </c>
      <c r="K8" s="25">
        <f>iferror(VLOOKUP(J8,'pravidla-body'!$A$4:$B$64,2,0),"-")</f>
        <v>0</v>
      </c>
      <c r="L8" s="24"/>
      <c r="M8" s="25"/>
      <c r="N8" s="24">
        <f t="shared" si="3"/>
        <v>94</v>
      </c>
      <c r="O8" s="33">
        <f t="shared" si="4"/>
        <v>94</v>
      </c>
      <c r="P8" s="34">
        <f t="shared" si="5"/>
        <v>7</v>
      </c>
      <c r="Q8" s="23"/>
      <c r="R8" s="23"/>
      <c r="S8" s="29">
        <v>6.0</v>
      </c>
      <c r="T8" s="30">
        <v>6.1</v>
      </c>
      <c r="U8" s="35" t="str">
        <f t="shared" si="6"/>
        <v>Jaroslav Odrobiňák</v>
      </c>
      <c r="V8" s="35">
        <f t="shared" si="7"/>
        <v>131</v>
      </c>
      <c r="W8" s="36">
        <f t="shared" si="8"/>
        <v>131</v>
      </c>
      <c r="X8" s="23"/>
      <c r="Y8" s="23"/>
      <c r="Z8" s="23"/>
      <c r="AA8" s="23"/>
      <c r="AB8" s="23"/>
    </row>
    <row r="9">
      <c r="A9" s="19">
        <f t="shared" si="1"/>
        <v>14</v>
      </c>
      <c r="B9" s="20">
        <f t="shared" si="2"/>
        <v>14.1</v>
      </c>
      <c r="C9" s="21">
        <f t="shared" si="9"/>
        <v>7</v>
      </c>
      <c r="D9" s="22" t="s">
        <v>18</v>
      </c>
      <c r="E9" s="23" t="s">
        <v>12</v>
      </c>
      <c r="F9" s="24">
        <f>if($D9="","-",iferror(vlookup($D9,'1.kolo SP ZA'!$A:$B,2,0),"DNS"))</f>
        <v>8</v>
      </c>
      <c r="G9" s="25">
        <f>iferror(VLOOKUP(F9,'pravidla-body'!$A$4:$B$64,2,0),"-")</f>
        <v>40</v>
      </c>
      <c r="H9" s="24" t="str">
        <f>if($D9="","-",iferror(vlookup($D9,'2.kolo SP ZA'!$A:$B,2,0),"DNS"))</f>
        <v>DNS</v>
      </c>
      <c r="I9" s="25">
        <f>iferror(VLOOKUP(H9,'pravidla-body'!$A$4:$B$64,2,0),"-")</f>
        <v>0</v>
      </c>
      <c r="J9" s="24" t="str">
        <f>if($D9="","-",iferror(vlookup($D9,'3.kolo SP KE'!$A:$B,2,0),"DNS"))</f>
        <v>DNS</v>
      </c>
      <c r="K9" s="25">
        <f>iferror(VLOOKUP(J9,'pravidla-body'!$A$4:$B$64,2,0),"-")</f>
        <v>0</v>
      </c>
      <c r="L9" s="24"/>
      <c r="M9" s="25"/>
      <c r="N9" s="24">
        <f t="shared" si="3"/>
        <v>40</v>
      </c>
      <c r="O9" s="33">
        <f t="shared" si="4"/>
        <v>40</v>
      </c>
      <c r="P9" s="34">
        <f t="shared" si="5"/>
        <v>14</v>
      </c>
      <c r="Q9" s="23"/>
      <c r="R9" s="23"/>
      <c r="S9" s="29">
        <v>7.0</v>
      </c>
      <c r="T9" s="30">
        <v>7.1</v>
      </c>
      <c r="U9" s="35" t="str">
        <f t="shared" si="6"/>
        <v>Pavol Sivák</v>
      </c>
      <c r="V9" s="35">
        <f t="shared" si="7"/>
        <v>94</v>
      </c>
      <c r="W9" s="36">
        <f t="shared" si="8"/>
        <v>94</v>
      </c>
      <c r="X9" s="23"/>
      <c r="Y9" s="23"/>
      <c r="Z9" s="23"/>
      <c r="AA9" s="23"/>
      <c r="AB9" s="23"/>
    </row>
    <row r="10">
      <c r="A10" s="19">
        <f t="shared" si="1"/>
        <v>6</v>
      </c>
      <c r="B10" s="20">
        <f t="shared" si="2"/>
        <v>6.1</v>
      </c>
      <c r="C10" s="21">
        <f t="shared" si="9"/>
        <v>8</v>
      </c>
      <c r="D10" s="22" t="s">
        <v>19</v>
      </c>
      <c r="E10" s="23" t="s">
        <v>12</v>
      </c>
      <c r="F10" s="24">
        <f>if($D10="","-",iferror(vlookup($D10,'1.kolo SP ZA'!$A:$B,2,0),"DNS"))</f>
        <v>7</v>
      </c>
      <c r="G10" s="25">
        <f>iferror(VLOOKUP(F10,'pravidla-body'!$A$4:$B$64,2,0),"-")</f>
        <v>43</v>
      </c>
      <c r="H10" s="24">
        <f>if($D10="","-",iferror(vlookup($D10,'2.kolo SP ZA'!$A:$B,2,0),"DNS"))</f>
        <v>9</v>
      </c>
      <c r="I10" s="25">
        <f>iferror(VLOOKUP(H10,'pravidla-body'!$A$4:$B$64,2,0),"-")</f>
        <v>37</v>
      </c>
      <c r="J10" s="24">
        <f>if($D10="","-",iferror(vlookup($D10,'3.kolo SP KE'!$A:$B,2,0),"DNS"))</f>
        <v>5</v>
      </c>
      <c r="K10" s="25">
        <f>iferror(VLOOKUP(J10,'pravidla-body'!$A$4:$B$64,2,0),"-")</f>
        <v>51</v>
      </c>
      <c r="L10" s="24"/>
      <c r="M10" s="25"/>
      <c r="N10" s="24">
        <f t="shared" si="3"/>
        <v>131</v>
      </c>
      <c r="O10" s="33">
        <f t="shared" si="4"/>
        <v>131</v>
      </c>
      <c r="P10" s="34">
        <f t="shared" si="5"/>
        <v>6</v>
      </c>
      <c r="Q10" s="23"/>
      <c r="R10" s="23"/>
      <c r="S10" s="29">
        <v>8.0</v>
      </c>
      <c r="T10" s="30">
        <v>8.1</v>
      </c>
      <c r="U10" s="35" t="str">
        <f t="shared" si="6"/>
        <v>Vladimír Masný</v>
      </c>
      <c r="V10" s="35">
        <f t="shared" si="7"/>
        <v>80</v>
      </c>
      <c r="W10" s="36">
        <f t="shared" si="8"/>
        <v>80</v>
      </c>
      <c r="X10" s="23"/>
      <c r="Y10" s="23"/>
      <c r="Z10" s="23"/>
      <c r="AA10" s="23"/>
      <c r="AB10" s="23"/>
    </row>
    <row r="11">
      <c r="A11" s="19">
        <f t="shared" si="1"/>
        <v>10</v>
      </c>
      <c r="B11" s="20">
        <f t="shared" si="2"/>
        <v>10.1</v>
      </c>
      <c r="C11" s="21">
        <f t="shared" si="9"/>
        <v>9</v>
      </c>
      <c r="D11" s="37" t="s">
        <v>20</v>
      </c>
      <c r="E11" s="23" t="s">
        <v>12</v>
      </c>
      <c r="F11" s="24">
        <f>if($D11="","-",iferror(vlookup($D11,'1.kolo SP ZA'!$A:$B,2,0),"DNS"))</f>
        <v>9</v>
      </c>
      <c r="G11" s="25">
        <f>iferror(VLOOKUP(F11,'pravidla-body'!$A$4:$B$64,2,0),"-")</f>
        <v>37</v>
      </c>
      <c r="H11" s="24">
        <f>if($D11="","-",iferror(vlookup($D11,'2.kolo SP ZA'!$A:$B,2,0),"DNS"))</f>
        <v>11</v>
      </c>
      <c r="I11" s="25">
        <f>iferror(VLOOKUP(H11,'pravidla-body'!$A$4:$B$64,2,0),"-")</f>
        <v>31</v>
      </c>
      <c r="J11" s="24" t="str">
        <f>if($D11="","-",iferror(vlookup($D11,'3.kolo SP KE'!$A:$B,2,0),"DNS"))</f>
        <v>DNS</v>
      </c>
      <c r="K11" s="25">
        <f>iferror(VLOOKUP(J11,'pravidla-body'!$A$4:$B$64,2,0),"-")</f>
        <v>0</v>
      </c>
      <c r="L11" s="24"/>
      <c r="M11" s="25"/>
      <c r="N11" s="24">
        <f t="shared" si="3"/>
        <v>68</v>
      </c>
      <c r="O11" s="33">
        <f t="shared" si="4"/>
        <v>68</v>
      </c>
      <c r="P11" s="34">
        <f t="shared" si="5"/>
        <v>10</v>
      </c>
      <c r="Q11" s="23"/>
      <c r="R11" s="23"/>
      <c r="S11" s="29">
        <v>9.0</v>
      </c>
      <c r="T11" s="30">
        <v>9.1</v>
      </c>
      <c r="U11" s="35" t="str">
        <f t="shared" si="6"/>
        <v>Ján Šuster</v>
      </c>
      <c r="V11" s="35">
        <f t="shared" si="7"/>
        <v>74</v>
      </c>
      <c r="W11" s="36">
        <f t="shared" si="8"/>
        <v>74</v>
      </c>
      <c r="X11" s="23"/>
      <c r="Y11" s="23"/>
      <c r="Z11" s="23"/>
      <c r="AA11" s="23"/>
      <c r="AB11" s="23"/>
    </row>
    <row r="12">
      <c r="A12" s="19">
        <f t="shared" si="1"/>
        <v>2</v>
      </c>
      <c r="B12" s="20">
        <f t="shared" si="2"/>
        <v>2.1</v>
      </c>
      <c r="C12" s="21">
        <f t="shared" si="9"/>
        <v>10</v>
      </c>
      <c r="D12" s="37" t="s">
        <v>21</v>
      </c>
      <c r="E12" s="23" t="s">
        <v>12</v>
      </c>
      <c r="F12" s="24" t="str">
        <f>if($D12="","-",iferror(vlookup($D12,'1.kolo SP ZA'!$A:$B,2,0),"DNS"))</f>
        <v>DNS</v>
      </c>
      <c r="G12" s="25">
        <f>iferror(VLOOKUP(F12,'pravidla-body'!$A$4:$B$64,2,0),"-")</f>
        <v>0</v>
      </c>
      <c r="H12" s="24">
        <f>if($D12="","-",iferror(vlookup($D12,'2.kolo SP ZA'!$A:$B,2,0),"DNS"))</f>
        <v>1</v>
      </c>
      <c r="I12" s="25">
        <f>iferror(VLOOKUP(H12,'pravidla-body'!$A$4:$B$64,2,0),"-")</f>
        <v>100</v>
      </c>
      <c r="J12" s="24">
        <f>if($D12="","-",iferror(vlookup($D12,'3.kolo SP KE'!$A:$B,2,0),"DNS"))</f>
        <v>2</v>
      </c>
      <c r="K12" s="25">
        <f>iferror(VLOOKUP(J12,'pravidla-body'!$A$4:$B$64,2,0),"-")</f>
        <v>80</v>
      </c>
      <c r="L12" s="24"/>
      <c r="M12" s="25"/>
      <c r="N12" s="24">
        <f t="shared" si="3"/>
        <v>180</v>
      </c>
      <c r="O12" s="33">
        <f t="shared" si="4"/>
        <v>180</v>
      </c>
      <c r="P12" s="34">
        <f t="shared" si="5"/>
        <v>2</v>
      </c>
      <c r="Q12" s="23"/>
      <c r="R12" s="23"/>
      <c r="S12" s="29">
        <v>10.0</v>
      </c>
      <c r="T12" s="30">
        <v>10.1</v>
      </c>
      <c r="U12" s="35" t="str">
        <f t="shared" si="6"/>
        <v>Matúš Ľahký</v>
      </c>
      <c r="V12" s="35">
        <f t="shared" si="7"/>
        <v>68</v>
      </c>
      <c r="W12" s="36">
        <f t="shared" si="8"/>
        <v>68</v>
      </c>
      <c r="X12" s="23"/>
      <c r="Y12" s="23"/>
      <c r="Z12" s="23"/>
      <c r="AA12" s="23"/>
      <c r="AB12" s="23"/>
    </row>
    <row r="13">
      <c r="A13" s="19">
        <f t="shared" si="1"/>
        <v>11</v>
      </c>
      <c r="B13" s="20">
        <f t="shared" si="2"/>
        <v>11.1</v>
      </c>
      <c r="C13" s="21">
        <f t="shared" si="9"/>
        <v>11</v>
      </c>
      <c r="D13" s="37" t="s">
        <v>22</v>
      </c>
      <c r="E13" s="23" t="s">
        <v>12</v>
      </c>
      <c r="F13" s="24" t="str">
        <f>if($D13="","-",iferror(vlookup($D13,'1.kolo SP ZA'!$A:$B,2,0),"DNS"))</f>
        <v>DNS</v>
      </c>
      <c r="G13" s="25">
        <f>iferror(VLOOKUP(F13,'pravidla-body'!$A$4:$B$64,2,0),"-")</f>
        <v>0</v>
      </c>
      <c r="H13" s="24">
        <f>if($D13="","-",iferror(vlookup($D13,'2.kolo SP ZA'!$A:$B,2,0),"DNS"))</f>
        <v>3</v>
      </c>
      <c r="I13" s="25">
        <f>iferror(VLOOKUP(H13,'pravidla-body'!$A$4:$B$64,2,0),"-")</f>
        <v>65</v>
      </c>
      <c r="J13" s="24" t="str">
        <f>if($D13="","-",iferror(vlookup($D13,'3.kolo SP KE'!$A:$B,2,0),"DNS"))</f>
        <v>DNS</v>
      </c>
      <c r="K13" s="25">
        <f>iferror(VLOOKUP(J13,'pravidla-body'!$A$4:$B$64,2,0),"-")</f>
        <v>0</v>
      </c>
      <c r="L13" s="24"/>
      <c r="M13" s="25"/>
      <c r="N13" s="24">
        <f t="shared" si="3"/>
        <v>65</v>
      </c>
      <c r="O13" s="33">
        <f t="shared" si="4"/>
        <v>65</v>
      </c>
      <c r="P13" s="34">
        <f t="shared" si="5"/>
        <v>11</v>
      </c>
      <c r="Q13" s="23"/>
      <c r="R13" s="23"/>
      <c r="S13" s="29">
        <v>11.0</v>
      </c>
      <c r="T13" s="30">
        <v>11.1</v>
      </c>
      <c r="U13" s="35" t="str">
        <f t="shared" si="6"/>
        <v>Marek Černý</v>
      </c>
      <c r="V13" s="35">
        <f t="shared" si="7"/>
        <v>65</v>
      </c>
      <c r="W13" s="36">
        <f t="shared" si="8"/>
        <v>65</v>
      </c>
      <c r="X13" s="23"/>
      <c r="Y13" s="23"/>
      <c r="Z13" s="23"/>
      <c r="AA13" s="23"/>
      <c r="AB13" s="23"/>
    </row>
    <row r="14">
      <c r="A14" s="19">
        <f t="shared" si="1"/>
        <v>14</v>
      </c>
      <c r="B14" s="20">
        <f t="shared" si="2"/>
        <v>14.2</v>
      </c>
      <c r="C14" s="21">
        <f t="shared" si="9"/>
        <v>12</v>
      </c>
      <c r="D14" s="38" t="s">
        <v>23</v>
      </c>
      <c r="E14" s="23" t="s">
        <v>12</v>
      </c>
      <c r="F14" s="24" t="str">
        <f>if($D14="","-",iferror(vlookup($D14,'1.kolo SP ZA'!$A:$B,2,0),"DNS"))</f>
        <v>DNS</v>
      </c>
      <c r="G14" s="25">
        <f>iferror(VLOOKUP(F14,'pravidla-body'!$A$4:$B$64,2,0),"-")</f>
        <v>0</v>
      </c>
      <c r="H14" s="24">
        <f>if($D14="","-",iferror(vlookup($D14,'2.kolo SP ZA'!$A:$B,2,0),"DNS"))</f>
        <v>8</v>
      </c>
      <c r="I14" s="25">
        <f>iferror(VLOOKUP(H14,'pravidla-body'!$A$4:$B$64,2,0),"-")</f>
        <v>40</v>
      </c>
      <c r="J14" s="24" t="str">
        <f>if($D14="","-",iferror(vlookup($D14,'3.kolo SP KE'!$A:$B,2,0),"DNS"))</f>
        <v>DNS</v>
      </c>
      <c r="K14" s="25">
        <f>iferror(VLOOKUP(J14,'pravidla-body'!$A$4:$B$64,2,0),"-")</f>
        <v>0</v>
      </c>
      <c r="L14" s="24"/>
      <c r="M14" s="25"/>
      <c r="N14" s="24">
        <f t="shared" si="3"/>
        <v>40</v>
      </c>
      <c r="O14" s="33">
        <f t="shared" si="4"/>
        <v>40</v>
      </c>
      <c r="P14" s="34">
        <f t="shared" si="5"/>
        <v>14</v>
      </c>
      <c r="Q14" s="23"/>
      <c r="R14" s="23"/>
      <c r="S14" s="29">
        <v>12.0</v>
      </c>
      <c r="T14" s="30">
        <v>12.1</v>
      </c>
      <c r="U14" s="35" t="str">
        <f t="shared" si="6"/>
        <v>Ondrej Bizub</v>
      </c>
      <c r="V14" s="35">
        <f t="shared" si="7"/>
        <v>47</v>
      </c>
      <c r="W14" s="36">
        <f t="shared" si="8"/>
        <v>47</v>
      </c>
      <c r="X14" s="23"/>
      <c r="Y14" s="23"/>
      <c r="Z14" s="23"/>
      <c r="AA14" s="23"/>
      <c r="AB14" s="23"/>
    </row>
    <row r="15">
      <c r="A15" s="19">
        <f t="shared" si="1"/>
        <v>9</v>
      </c>
      <c r="B15" s="20">
        <f t="shared" si="2"/>
        <v>9.1</v>
      </c>
      <c r="C15" s="21">
        <f t="shared" si="9"/>
        <v>13</v>
      </c>
      <c r="D15" s="38" t="s">
        <v>24</v>
      </c>
      <c r="E15" s="23" t="s">
        <v>12</v>
      </c>
      <c r="F15" s="24" t="str">
        <f>if($D15="","-",iferror(vlookup($D15,'1.kolo SP ZA'!$A:$B,2,0),"DNS"))</f>
        <v>DNS</v>
      </c>
      <c r="G15" s="25">
        <f>iferror(VLOOKUP(F15,'pravidla-body'!$A$4:$B$64,2,0),"-")</f>
        <v>0</v>
      </c>
      <c r="H15" s="24">
        <f>if($D15="","-",iferror(vlookup($D15,'2.kolo SP ZA'!$A:$B,2,0),"DNS"))</f>
        <v>10</v>
      </c>
      <c r="I15" s="25">
        <f>iferror(VLOOKUP(H15,'pravidla-body'!$A$4:$B$64,2,0),"-")</f>
        <v>34</v>
      </c>
      <c r="J15" s="24">
        <f>if($D15="","-",iferror(vlookup($D15,'3.kolo SP KE'!$A:$B,2,0),"DNS"))</f>
        <v>8</v>
      </c>
      <c r="K15" s="25">
        <f>iferror(VLOOKUP(J15,'pravidla-body'!$A$4:$B$64,2,0),"-")</f>
        <v>40</v>
      </c>
      <c r="L15" s="24"/>
      <c r="M15" s="25"/>
      <c r="N15" s="24">
        <f t="shared" si="3"/>
        <v>74</v>
      </c>
      <c r="O15" s="33">
        <f t="shared" si="4"/>
        <v>74</v>
      </c>
      <c r="P15" s="34">
        <f t="shared" si="5"/>
        <v>9</v>
      </c>
      <c r="Q15" s="23"/>
      <c r="R15" s="23"/>
      <c r="S15" s="29">
        <v>13.0</v>
      </c>
      <c r="T15" s="30">
        <v>13.1</v>
      </c>
      <c r="U15" s="35" t="str">
        <f t="shared" si="6"/>
        <v>Marián Narosi</v>
      </c>
      <c r="V15" s="35">
        <f t="shared" si="7"/>
        <v>43</v>
      </c>
      <c r="W15" s="36">
        <f t="shared" si="8"/>
        <v>43</v>
      </c>
      <c r="X15" s="23"/>
      <c r="Y15" s="23"/>
      <c r="Z15" s="23"/>
      <c r="AA15" s="23"/>
      <c r="AB15" s="23"/>
    </row>
    <row r="16">
      <c r="A16" s="19" t="str">
        <f t="shared" si="1"/>
        <v/>
      </c>
      <c r="B16" s="20" t="str">
        <f t="shared" si="2"/>
        <v/>
      </c>
      <c r="C16" s="21">
        <f t="shared" si="9"/>
        <v>14</v>
      </c>
      <c r="D16" s="22" t="s">
        <v>25</v>
      </c>
      <c r="E16" s="23" t="s">
        <v>12</v>
      </c>
      <c r="F16" s="24" t="str">
        <f>if($D16="","-",iferror(vlookup($D16,'1.kolo SP ZA'!$A:$B,2,0),"DNS"))</f>
        <v>DNS</v>
      </c>
      <c r="G16" s="25">
        <f>iferror(VLOOKUP(F16,'pravidla-body'!$A$4:$B$64,2,0),"-")</f>
        <v>0</v>
      </c>
      <c r="H16" s="24" t="str">
        <f>if($D16="","-",iferror(vlookup($D16,'2.kolo SP ZA'!$A:$B,2,0),"DNS"))</f>
        <v>DNS</v>
      </c>
      <c r="I16" s="25">
        <f>iferror(VLOOKUP(H16,'pravidla-body'!$A$4:$B$64,2,0),"-")</f>
        <v>0</v>
      </c>
      <c r="J16" s="24" t="str">
        <f>if($D16="","-",iferror(vlookup($D16,'3.kolo SP KE'!$A:$B,2,0),"DNS"))</f>
        <v>DNS</v>
      </c>
      <c r="K16" s="25">
        <f>iferror(VLOOKUP(J16,'pravidla-body'!$A$4:$B$64,2,0),"-")</f>
        <v>0</v>
      </c>
      <c r="L16" s="24"/>
      <c r="M16" s="25"/>
      <c r="N16" s="24">
        <f t="shared" si="3"/>
        <v>0</v>
      </c>
      <c r="O16" s="33">
        <f t="shared" si="4"/>
        <v>0</v>
      </c>
      <c r="P16" s="34" t="str">
        <f t="shared" si="5"/>
        <v/>
      </c>
      <c r="Q16" s="23"/>
      <c r="R16" s="23"/>
      <c r="S16" s="29">
        <v>14.0</v>
      </c>
      <c r="T16" s="30">
        <v>14.1</v>
      </c>
      <c r="U16" s="35" t="str">
        <f t="shared" si="6"/>
        <v>Marek Kočvara</v>
      </c>
      <c r="V16" s="35">
        <f t="shared" si="7"/>
        <v>40</v>
      </c>
      <c r="W16" s="36">
        <f t="shared" si="8"/>
        <v>40</v>
      </c>
      <c r="X16" s="23"/>
      <c r="Y16" s="23"/>
      <c r="Z16" s="23"/>
      <c r="AA16" s="23"/>
      <c r="AB16" s="23"/>
    </row>
    <row r="17">
      <c r="A17" s="19" t="str">
        <f t="shared" si="1"/>
        <v/>
      </c>
      <c r="B17" s="20" t="str">
        <f t="shared" si="2"/>
        <v/>
      </c>
      <c r="C17" s="21">
        <f t="shared" si="9"/>
        <v>15</v>
      </c>
      <c r="D17" s="22" t="s">
        <v>26</v>
      </c>
      <c r="E17" s="23" t="s">
        <v>12</v>
      </c>
      <c r="F17" s="24" t="str">
        <f>if($D17="","-",iferror(vlookup($D17,'1.kolo SP ZA'!$A:$B,2,0),"DNS"))</f>
        <v>DNS</v>
      </c>
      <c r="G17" s="25">
        <f>iferror(VLOOKUP(F17,'pravidla-body'!$A$4:$B$64,2,0),"-")</f>
        <v>0</v>
      </c>
      <c r="H17" s="24" t="str">
        <f>if($D17="","-",iferror(vlookup($D17,'2.kolo SP ZA'!$A:$B,2,0),"DNS"))</f>
        <v>DNS</v>
      </c>
      <c r="I17" s="25">
        <f>iferror(VLOOKUP(H17,'pravidla-body'!$A$4:$B$64,2,0),"-")</f>
        <v>0</v>
      </c>
      <c r="J17" s="24" t="str">
        <f>if($D17="","-",iferror(vlookup($D17,'3.kolo SP KE'!$A:$B,2,0),"DNS"))</f>
        <v>DNS</v>
      </c>
      <c r="K17" s="25">
        <f>iferror(VLOOKUP(J17,'pravidla-body'!$A$4:$B$64,2,0),"-")</f>
        <v>0</v>
      </c>
      <c r="L17" s="24"/>
      <c r="M17" s="25"/>
      <c r="N17" s="24">
        <f t="shared" si="3"/>
        <v>0</v>
      </c>
      <c r="O17" s="33">
        <f t="shared" si="4"/>
        <v>0</v>
      </c>
      <c r="P17" s="34" t="str">
        <f t="shared" si="5"/>
        <v/>
      </c>
      <c r="Q17" s="23"/>
      <c r="R17" s="23"/>
      <c r="S17" s="29">
        <v>14.0</v>
      </c>
      <c r="T17" s="30">
        <v>14.2</v>
      </c>
      <c r="U17" s="35" t="str">
        <f t="shared" si="6"/>
        <v>Marek Moťovský</v>
      </c>
      <c r="V17" s="35">
        <f t="shared" si="7"/>
        <v>40</v>
      </c>
      <c r="W17" s="36">
        <f t="shared" si="8"/>
        <v>40</v>
      </c>
      <c r="X17" s="23"/>
      <c r="Y17" s="23"/>
      <c r="Z17" s="23"/>
      <c r="AA17" s="23"/>
      <c r="AB17" s="23"/>
    </row>
    <row r="18">
      <c r="A18" s="19" t="str">
        <f t="shared" si="1"/>
        <v/>
      </c>
      <c r="B18" s="20" t="str">
        <f t="shared" si="2"/>
        <v/>
      </c>
      <c r="C18" s="21">
        <f t="shared" si="9"/>
        <v>16</v>
      </c>
      <c r="D18" s="22" t="s">
        <v>27</v>
      </c>
      <c r="E18" s="23" t="s">
        <v>12</v>
      </c>
      <c r="F18" s="24" t="str">
        <f>if($D18="","-",iferror(vlookup($D18,'1.kolo SP ZA'!$A:$B,2,0),"DNS"))</f>
        <v>DNS</v>
      </c>
      <c r="G18" s="25">
        <f>iferror(VLOOKUP(F18,'pravidla-body'!$A$4:$B$64,2,0),"-")</f>
        <v>0</v>
      </c>
      <c r="H18" s="24" t="str">
        <f>if($D18="","-",iferror(vlookup($D18,'2.kolo SP ZA'!$A:$B,2,0),"DNS"))</f>
        <v>DNS</v>
      </c>
      <c r="I18" s="25">
        <f>iferror(VLOOKUP(H18,'pravidla-body'!$A$4:$B$64,2,0),"-")</f>
        <v>0</v>
      </c>
      <c r="J18" s="24" t="str">
        <f>if($D18="","-",iferror(vlookup($D18,'3.kolo SP KE'!$A:$B,2,0),"DNS"))</f>
        <v>DNS</v>
      </c>
      <c r="K18" s="25">
        <f>iferror(VLOOKUP(J18,'pravidla-body'!$A$4:$B$64,2,0),"-")</f>
        <v>0</v>
      </c>
      <c r="L18" s="24"/>
      <c r="M18" s="25"/>
      <c r="N18" s="24">
        <f t="shared" si="3"/>
        <v>0</v>
      </c>
      <c r="O18" s="33">
        <f t="shared" si="4"/>
        <v>0</v>
      </c>
      <c r="P18" s="34" t="str">
        <f t="shared" si="5"/>
        <v/>
      </c>
      <c r="Q18" s="23"/>
      <c r="R18" s="23"/>
      <c r="S18" s="29">
        <v>16.0</v>
      </c>
      <c r="T18" s="30">
        <v>16.1</v>
      </c>
      <c r="U18" s="35" t="str">
        <f t="shared" si="6"/>
        <v>Denis Bartoš</v>
      </c>
      <c r="V18" s="35">
        <f t="shared" si="7"/>
        <v>37</v>
      </c>
      <c r="W18" s="36">
        <f t="shared" si="8"/>
        <v>37</v>
      </c>
      <c r="X18" s="23"/>
      <c r="Y18" s="23"/>
      <c r="Z18" s="23"/>
      <c r="AA18" s="23"/>
      <c r="AB18" s="23"/>
    </row>
    <row r="19">
      <c r="A19" s="19">
        <f t="shared" si="1"/>
        <v>12</v>
      </c>
      <c r="B19" s="20">
        <f t="shared" si="2"/>
        <v>12.1</v>
      </c>
      <c r="C19" s="21">
        <f t="shared" si="9"/>
        <v>17</v>
      </c>
      <c r="D19" s="22" t="s">
        <v>28</v>
      </c>
      <c r="E19" s="23" t="s">
        <v>12</v>
      </c>
      <c r="F19" s="24" t="str">
        <f>if($D19="","-",iferror(vlookup($D19,'1.kolo SP ZA'!$A:$B,2,0),"DNS"))</f>
        <v>DNS</v>
      </c>
      <c r="G19" s="25">
        <f>iferror(VLOOKUP(F19,'pravidla-body'!$A$4:$B$64,2,0),"-")</f>
        <v>0</v>
      </c>
      <c r="H19" s="24" t="str">
        <f>if($D19="","-",iferror(vlookup($D19,'2.kolo SP ZA'!$A:$B,2,0),"DNS"))</f>
        <v>DNS</v>
      </c>
      <c r="I19" s="25">
        <f>iferror(VLOOKUP(H19,'pravidla-body'!$A$4:$B$64,2,0),"-")</f>
        <v>0</v>
      </c>
      <c r="J19" s="24">
        <f>if($D19="","-",iferror(vlookup($D19,'3.kolo SP KE'!$A:$B,2,0),"DNS"))</f>
        <v>6</v>
      </c>
      <c r="K19" s="25">
        <f>iferror(VLOOKUP(J19,'pravidla-body'!$A$4:$B$64,2,0),"-")</f>
        <v>47</v>
      </c>
      <c r="L19" s="24"/>
      <c r="M19" s="25"/>
      <c r="N19" s="24">
        <f t="shared" si="3"/>
        <v>47</v>
      </c>
      <c r="O19" s="33">
        <f t="shared" si="4"/>
        <v>47</v>
      </c>
      <c r="P19" s="34">
        <f t="shared" si="5"/>
        <v>12</v>
      </c>
      <c r="Q19" s="23"/>
      <c r="R19" s="23"/>
      <c r="S19" s="29">
        <v>17.0</v>
      </c>
      <c r="T19" s="30">
        <v>17.1</v>
      </c>
      <c r="U19" s="35" t="str">
        <f t="shared" si="6"/>
        <v>Stanislav Onder</v>
      </c>
      <c r="V19" s="35">
        <f t="shared" si="7"/>
        <v>34</v>
      </c>
      <c r="W19" s="36">
        <f t="shared" si="8"/>
        <v>34</v>
      </c>
      <c r="X19" s="23"/>
      <c r="Y19" s="23"/>
      <c r="Z19" s="23"/>
      <c r="AA19" s="23"/>
      <c r="AB19" s="23"/>
    </row>
    <row r="20">
      <c r="A20" s="19" t="str">
        <f t="shared" si="1"/>
        <v/>
      </c>
      <c r="B20" s="20" t="str">
        <f t="shared" si="2"/>
        <v/>
      </c>
      <c r="C20" s="21">
        <f t="shared" si="9"/>
        <v>18</v>
      </c>
      <c r="D20" s="37" t="s">
        <v>29</v>
      </c>
      <c r="E20" s="23" t="s">
        <v>12</v>
      </c>
      <c r="F20" s="24" t="str">
        <f>if($D20="","-",iferror(vlookup($D20,'1.kolo SP ZA'!$A:$B,2,0),"DNS"))</f>
        <v>DNS</v>
      </c>
      <c r="G20" s="25">
        <f>iferror(VLOOKUP(F20,'pravidla-body'!$A$4:$B$64,2,0),"-")</f>
        <v>0</v>
      </c>
      <c r="H20" s="24" t="str">
        <f>if($D20="","-",iferror(vlookup($D20,'2.kolo SP ZA'!$A:$B,2,0),"DNS"))</f>
        <v>DNS</v>
      </c>
      <c r="I20" s="25">
        <f>iferror(VLOOKUP(H20,'pravidla-body'!$A$4:$B$64,2,0),"-")</f>
        <v>0</v>
      </c>
      <c r="J20" s="24" t="str">
        <f>if($D20="","-",iferror(vlookup($D20,'3.kolo SP KE'!$A:$B,2,0),"DNS"))</f>
        <v>DNS</v>
      </c>
      <c r="K20" s="25">
        <f>iferror(VLOOKUP(J20,'pravidla-body'!$A$4:$B$64,2,0),"-")</f>
        <v>0</v>
      </c>
      <c r="L20" s="24"/>
      <c r="M20" s="25"/>
      <c r="N20" s="24">
        <f t="shared" si="3"/>
        <v>0</v>
      </c>
      <c r="O20" s="33">
        <f t="shared" si="4"/>
        <v>0</v>
      </c>
      <c r="P20" s="34" t="str">
        <f t="shared" si="5"/>
        <v/>
      </c>
      <c r="Q20" s="23"/>
      <c r="R20" s="23"/>
      <c r="S20" s="29" t="s">
        <v>30</v>
      </c>
      <c r="T20" s="30" t="s">
        <v>30</v>
      </c>
      <c r="U20" s="35" t="str">
        <f t="shared" si="6"/>
        <v/>
      </c>
      <c r="V20" s="35" t="str">
        <f t="shared" si="7"/>
        <v/>
      </c>
      <c r="W20" s="36" t="str">
        <f t="shared" si="8"/>
        <v/>
      </c>
      <c r="X20" s="23"/>
      <c r="Y20" s="23"/>
      <c r="Z20" s="23"/>
      <c r="AA20" s="23"/>
      <c r="AB20" s="23"/>
    </row>
    <row r="21" ht="15.75" customHeight="1">
      <c r="A21" s="19" t="str">
        <f t="shared" si="1"/>
        <v/>
      </c>
      <c r="B21" s="20" t="str">
        <f t="shared" si="2"/>
        <v/>
      </c>
      <c r="C21" s="21">
        <f t="shared" si="9"/>
        <v>19</v>
      </c>
      <c r="D21" s="22" t="s">
        <v>31</v>
      </c>
      <c r="E21" s="23" t="s">
        <v>12</v>
      </c>
      <c r="F21" s="24" t="str">
        <f>if($D21="","-",iferror(vlookup($D21,'1.kolo SP ZA'!$A:$B,2,0),"DNS"))</f>
        <v>DNS</v>
      </c>
      <c r="G21" s="25">
        <f>iferror(VLOOKUP(F21,'pravidla-body'!$A$4:$B$64,2,0),"-")</f>
        <v>0</v>
      </c>
      <c r="H21" s="24" t="str">
        <f>if($D21="","-",iferror(vlookup($D21,'2.kolo SP ZA'!$A:$B,2,0),"DNS"))</f>
        <v>DNS</v>
      </c>
      <c r="I21" s="25">
        <f>iferror(VLOOKUP(H21,'pravidla-body'!$A$4:$B$64,2,0),"-")</f>
        <v>0</v>
      </c>
      <c r="J21" s="24" t="str">
        <f>if($D21="","-",iferror(vlookup($D21,'3.kolo SP KE'!$A:$B,2,0),"DNS"))</f>
        <v>DNS</v>
      </c>
      <c r="K21" s="25">
        <f>iferror(VLOOKUP(J21,'pravidla-body'!$A$4:$B$64,2,0),"-")</f>
        <v>0</v>
      </c>
      <c r="L21" s="24"/>
      <c r="M21" s="25"/>
      <c r="N21" s="24">
        <f t="shared" si="3"/>
        <v>0</v>
      </c>
      <c r="O21" s="33">
        <f t="shared" si="4"/>
        <v>0</v>
      </c>
      <c r="P21" s="34" t="str">
        <f t="shared" si="5"/>
        <v/>
      </c>
      <c r="Q21" s="23"/>
      <c r="R21" s="23"/>
      <c r="S21" s="29" t="s">
        <v>30</v>
      </c>
      <c r="T21" s="30" t="s">
        <v>30</v>
      </c>
      <c r="U21" s="35" t="str">
        <f t="shared" si="6"/>
        <v/>
      </c>
      <c r="V21" s="35" t="str">
        <f t="shared" si="7"/>
        <v/>
      </c>
      <c r="W21" s="36" t="str">
        <f t="shared" si="8"/>
        <v/>
      </c>
      <c r="X21" s="23"/>
      <c r="Y21" s="23"/>
      <c r="Z21" s="23"/>
      <c r="AA21" s="23"/>
      <c r="AB21" s="23"/>
    </row>
    <row r="22" ht="15.75" customHeight="1">
      <c r="A22" s="19" t="str">
        <f t="shared" si="1"/>
        <v/>
      </c>
      <c r="B22" s="20" t="str">
        <f t="shared" si="2"/>
        <v/>
      </c>
      <c r="C22" s="21">
        <f t="shared" si="9"/>
        <v>20</v>
      </c>
      <c r="D22" s="22" t="s">
        <v>32</v>
      </c>
      <c r="E22" s="23" t="s">
        <v>12</v>
      </c>
      <c r="F22" s="24" t="str">
        <f>if($D22="","-",iferror(vlookup($D22,'1.kolo SP ZA'!$A:$B,2,0),"DNS"))</f>
        <v>DNS</v>
      </c>
      <c r="G22" s="25">
        <f>iferror(VLOOKUP(F22,'pravidla-body'!$A$4:$B$64,2,0),"-")</f>
        <v>0</v>
      </c>
      <c r="H22" s="24" t="str">
        <f>if($D22="","-",iferror(vlookup($D22,'2.kolo SP ZA'!$A:$B,2,0),"DNS"))</f>
        <v>DNS</v>
      </c>
      <c r="I22" s="25">
        <f>iferror(VLOOKUP(H22,'pravidla-body'!$A$4:$B$64,2,0),"-")</f>
        <v>0</v>
      </c>
      <c r="J22" s="24" t="str">
        <f>if($D22="","-",iferror(vlookup($D22,'3.kolo SP KE'!$A:$B,2,0),"DNS"))</f>
        <v>DNS</v>
      </c>
      <c r="K22" s="25">
        <f>iferror(VLOOKUP(J22,'pravidla-body'!$A$4:$B$64,2,0),"-")</f>
        <v>0</v>
      </c>
      <c r="L22" s="24"/>
      <c r="M22" s="25"/>
      <c r="N22" s="24">
        <f t="shared" si="3"/>
        <v>0</v>
      </c>
      <c r="O22" s="33">
        <f t="shared" si="4"/>
        <v>0</v>
      </c>
      <c r="P22" s="34" t="str">
        <f t="shared" si="5"/>
        <v/>
      </c>
      <c r="Q22" s="23"/>
      <c r="R22" s="23"/>
      <c r="S22" s="29" t="s">
        <v>30</v>
      </c>
      <c r="T22" s="30" t="s">
        <v>30</v>
      </c>
      <c r="U22" s="35" t="str">
        <f t="shared" si="6"/>
        <v/>
      </c>
      <c r="V22" s="35" t="str">
        <f t="shared" si="7"/>
        <v/>
      </c>
      <c r="W22" s="36" t="str">
        <f t="shared" si="8"/>
        <v/>
      </c>
      <c r="X22" s="23"/>
      <c r="Y22" s="23"/>
      <c r="Z22" s="23"/>
      <c r="AA22" s="23"/>
      <c r="AB22" s="23"/>
    </row>
    <row r="23" ht="15.75" customHeight="1">
      <c r="A23" s="19" t="str">
        <f t="shared" si="1"/>
        <v/>
      </c>
      <c r="B23" s="20" t="str">
        <f t="shared" si="2"/>
        <v/>
      </c>
      <c r="C23" s="21">
        <f t="shared" si="9"/>
        <v>21</v>
      </c>
      <c r="D23" s="22" t="s">
        <v>33</v>
      </c>
      <c r="E23" s="23" t="s">
        <v>12</v>
      </c>
      <c r="F23" s="24" t="str">
        <f>if($D23="","-",iferror(vlookup($D23,'1.kolo SP ZA'!$A:$B,2,0),"DNS"))</f>
        <v>DNS</v>
      </c>
      <c r="G23" s="25">
        <f>iferror(VLOOKUP(F23,'pravidla-body'!$A$4:$B$64,2,0),"-")</f>
        <v>0</v>
      </c>
      <c r="H23" s="24" t="str">
        <f>if($D23="","-",iferror(vlookup($D23,'2.kolo SP ZA'!$A:$B,2,0),"DNS"))</f>
        <v>DNS</v>
      </c>
      <c r="I23" s="25">
        <f>iferror(VLOOKUP(H23,'pravidla-body'!$A$4:$B$64,2,0),"-")</f>
        <v>0</v>
      </c>
      <c r="J23" s="24" t="str">
        <f>if($D23="","-",iferror(vlookup($D23,'3.kolo SP KE'!$A:$B,2,0),"DNS"))</f>
        <v>DNS</v>
      </c>
      <c r="K23" s="25">
        <f>iferror(VLOOKUP(J23,'pravidla-body'!$A$4:$B$64,2,0),"-")</f>
        <v>0</v>
      </c>
      <c r="L23" s="24"/>
      <c r="M23" s="25"/>
      <c r="N23" s="24">
        <f t="shared" si="3"/>
        <v>0</v>
      </c>
      <c r="O23" s="33">
        <f t="shared" si="4"/>
        <v>0</v>
      </c>
      <c r="P23" s="34" t="str">
        <f t="shared" si="5"/>
        <v/>
      </c>
      <c r="Q23" s="23"/>
      <c r="R23" s="23"/>
      <c r="S23" s="29" t="s">
        <v>30</v>
      </c>
      <c r="T23" s="30"/>
      <c r="U23" s="35" t="str">
        <f t="shared" si="6"/>
        <v/>
      </c>
      <c r="V23" s="35" t="str">
        <f t="shared" si="7"/>
        <v/>
      </c>
      <c r="W23" s="36" t="str">
        <f t="shared" si="8"/>
        <v/>
      </c>
      <c r="X23" s="23"/>
      <c r="Y23" s="23"/>
      <c r="Z23" s="23"/>
      <c r="AA23" s="23"/>
      <c r="AB23" s="23"/>
    </row>
    <row r="24" ht="15.75" customHeight="1">
      <c r="A24" s="19" t="str">
        <f t="shared" si="1"/>
        <v/>
      </c>
      <c r="B24" s="20" t="str">
        <f t="shared" si="2"/>
        <v/>
      </c>
      <c r="C24" s="21">
        <f t="shared" si="9"/>
        <v>22</v>
      </c>
      <c r="D24" s="37" t="s">
        <v>34</v>
      </c>
      <c r="E24" s="23" t="s">
        <v>12</v>
      </c>
      <c r="F24" s="24" t="str">
        <f>if($D24="","-",iferror(vlookup($D24,'1.kolo SP ZA'!$A:$B,2,0),"DNS"))</f>
        <v>DNS</v>
      </c>
      <c r="G24" s="25">
        <f>iferror(VLOOKUP(F24,'pravidla-body'!$A$4:$B$64,2,0),"-")</f>
        <v>0</v>
      </c>
      <c r="H24" s="24" t="str">
        <f>if($D24="","-",iferror(vlookup($D24,'2.kolo SP ZA'!$A:$B,2,0),"DNS"))</f>
        <v>DNS</v>
      </c>
      <c r="I24" s="25">
        <f>iferror(VLOOKUP(H24,'pravidla-body'!$A$4:$B$64,2,0),"-")</f>
        <v>0</v>
      </c>
      <c r="J24" s="24" t="str">
        <f>if($D24="","-",iferror(vlookup($D24,'3.kolo SP KE'!$A:$B,2,0),"DNS"))</f>
        <v>DNS</v>
      </c>
      <c r="K24" s="25">
        <f>iferror(VLOOKUP(J24,'pravidla-body'!$A$4:$B$64,2,0),"-")</f>
        <v>0</v>
      </c>
      <c r="L24" s="24"/>
      <c r="M24" s="25"/>
      <c r="N24" s="24">
        <f t="shared" si="3"/>
        <v>0</v>
      </c>
      <c r="O24" s="33">
        <f t="shared" si="4"/>
        <v>0</v>
      </c>
      <c r="P24" s="34" t="str">
        <f t="shared" si="5"/>
        <v/>
      </c>
      <c r="Q24" s="23"/>
      <c r="R24" s="23"/>
      <c r="S24" s="29" t="s">
        <v>30</v>
      </c>
      <c r="T24" s="30"/>
      <c r="U24" s="35" t="str">
        <f t="shared" si="6"/>
        <v/>
      </c>
      <c r="V24" s="35" t="str">
        <f t="shared" si="7"/>
        <v/>
      </c>
      <c r="W24" s="36" t="str">
        <f t="shared" si="8"/>
        <v/>
      </c>
      <c r="X24" s="23"/>
      <c r="Y24" s="23"/>
      <c r="Z24" s="23"/>
      <c r="AA24" s="23"/>
      <c r="AB24" s="23"/>
    </row>
    <row r="25" ht="15.75" customHeight="1">
      <c r="A25" s="19" t="str">
        <f t="shared" si="1"/>
        <v/>
      </c>
      <c r="B25" s="20" t="str">
        <f t="shared" si="2"/>
        <v/>
      </c>
      <c r="C25" s="21">
        <f t="shared" si="9"/>
        <v>23</v>
      </c>
      <c r="D25" s="37" t="s">
        <v>35</v>
      </c>
      <c r="E25" s="23" t="s">
        <v>12</v>
      </c>
      <c r="F25" s="24" t="str">
        <f>if($D25="","-",iferror(vlookup($D25,'1.kolo SP ZA'!$A:$B,2,0),"DNS"))</f>
        <v>DNS</v>
      </c>
      <c r="G25" s="25">
        <f>iferror(VLOOKUP(F25,'pravidla-body'!$A$4:$B$64,2,0),"-")</f>
        <v>0</v>
      </c>
      <c r="H25" s="24" t="str">
        <f>if($D25="","-",iferror(vlookup($D25,'2.kolo SP ZA'!$A:$B,2,0),"DNS"))</f>
        <v>DNS</v>
      </c>
      <c r="I25" s="25">
        <f>iferror(VLOOKUP(H25,'pravidla-body'!$A$4:$B$64,2,0),"-")</f>
        <v>0</v>
      </c>
      <c r="J25" s="24" t="str">
        <f>if($D25="","-",iferror(vlookup($D25,'3.kolo SP KE'!$A:$B,2,0),"DNS"))</f>
        <v>DNS</v>
      </c>
      <c r="K25" s="25">
        <f>iferror(VLOOKUP(J25,'pravidla-body'!$A$4:$B$64,2,0),"-")</f>
        <v>0</v>
      </c>
      <c r="L25" s="24"/>
      <c r="M25" s="25"/>
      <c r="N25" s="24">
        <f t="shared" si="3"/>
        <v>0</v>
      </c>
      <c r="O25" s="33">
        <f t="shared" si="4"/>
        <v>0</v>
      </c>
      <c r="P25" s="34" t="str">
        <f t="shared" si="5"/>
        <v/>
      </c>
      <c r="R25" s="23"/>
      <c r="S25" s="29" t="s">
        <v>30</v>
      </c>
      <c r="T25" s="30"/>
      <c r="U25" s="35" t="str">
        <f t="shared" si="6"/>
        <v/>
      </c>
      <c r="V25" s="35" t="str">
        <f t="shared" si="7"/>
        <v/>
      </c>
      <c r="W25" s="36" t="str">
        <f t="shared" si="8"/>
        <v/>
      </c>
      <c r="X25" s="23"/>
      <c r="Y25" s="23"/>
      <c r="Z25" s="23"/>
      <c r="AA25" s="23"/>
      <c r="AB25" s="23"/>
    </row>
    <row r="26" ht="15.75" customHeight="1">
      <c r="A26" s="19">
        <f t="shared" si="1"/>
        <v>17</v>
      </c>
      <c r="B26" s="20">
        <f t="shared" si="2"/>
        <v>17.1</v>
      </c>
      <c r="C26" s="21">
        <f t="shared" si="9"/>
        <v>24</v>
      </c>
      <c r="D26" s="39" t="s">
        <v>36</v>
      </c>
      <c r="E26" s="23" t="s">
        <v>12</v>
      </c>
      <c r="F26" s="24" t="str">
        <f>if($D26="","-",iferror(vlookup($D26,'1.kolo SP ZA'!$A:$B,2,0),"DNS"))</f>
        <v>DNS</v>
      </c>
      <c r="G26" s="25">
        <f>iferror(VLOOKUP(F26,'pravidla-body'!$A$4:$B$64,2,0),"-")</f>
        <v>0</v>
      </c>
      <c r="H26" s="24" t="str">
        <f>if($D26="","-",iferror(vlookup($D26,'2.kolo SP ZA'!$A:$B,2,0),"DNS"))</f>
        <v>DNS</v>
      </c>
      <c r="I26" s="25">
        <f>iferror(VLOOKUP(H26,'pravidla-body'!$A$4:$B$64,2,0),"-")</f>
        <v>0</v>
      </c>
      <c r="J26" s="24">
        <f>if($D26="","-",iferror(vlookup($D26,'3.kolo SP KE'!$A:$B,2,0),"DNS"))</f>
        <v>10</v>
      </c>
      <c r="K26" s="25">
        <f>iferror(VLOOKUP(J26,'pravidla-body'!$A$4:$B$64,2,0),"-")</f>
        <v>34</v>
      </c>
      <c r="L26" s="24"/>
      <c r="M26" s="25"/>
      <c r="N26" s="24">
        <f t="shared" si="3"/>
        <v>34</v>
      </c>
      <c r="O26" s="33">
        <f t="shared" si="4"/>
        <v>34</v>
      </c>
      <c r="P26" s="34">
        <f t="shared" si="5"/>
        <v>17</v>
      </c>
      <c r="R26" s="23"/>
      <c r="S26" s="29" t="s">
        <v>30</v>
      </c>
      <c r="T26" s="30"/>
      <c r="U26" s="35" t="str">
        <f t="shared" si="6"/>
        <v/>
      </c>
      <c r="V26" s="35" t="str">
        <f t="shared" si="7"/>
        <v/>
      </c>
      <c r="W26" s="36" t="str">
        <f t="shared" si="8"/>
        <v/>
      </c>
      <c r="X26" s="23"/>
      <c r="Y26" s="23"/>
      <c r="Z26" s="23"/>
      <c r="AA26" s="23"/>
      <c r="AB26" s="23"/>
    </row>
    <row r="27" ht="15.75" customHeight="1">
      <c r="A27" s="19" t="str">
        <f t="shared" si="1"/>
        <v/>
      </c>
      <c r="B27" s="20" t="str">
        <f t="shared" si="2"/>
        <v/>
      </c>
      <c r="C27" s="21">
        <f t="shared" si="9"/>
        <v>25</v>
      </c>
      <c r="D27" s="37" t="s">
        <v>37</v>
      </c>
      <c r="E27" s="23" t="s">
        <v>12</v>
      </c>
      <c r="F27" s="24" t="str">
        <f>if($D27="","-",iferror(vlookup($D27,'1.kolo SP ZA'!$A:$B,2,0),"DNS"))</f>
        <v>DNS</v>
      </c>
      <c r="G27" s="25">
        <f>iferror(VLOOKUP(F27,'pravidla-body'!$A$4:$B$64,2,0),"-")</f>
        <v>0</v>
      </c>
      <c r="H27" s="24" t="str">
        <f>if($D27="","-",iferror(vlookup($D27,'2.kolo SP ZA'!$A:$B,2,0),"DNS"))</f>
        <v>DNS</v>
      </c>
      <c r="I27" s="25">
        <f>iferror(VLOOKUP(H27,'pravidla-body'!$A$4:$B$64,2,0),"-")</f>
        <v>0</v>
      </c>
      <c r="J27" s="24" t="str">
        <f>if($D27="","-",iferror(vlookup($D27,'3.kolo SP KE'!$A:$B,2,0),"DNS"))</f>
        <v>DNS</v>
      </c>
      <c r="K27" s="25">
        <f>iferror(VLOOKUP(J27,'pravidla-body'!$A$4:$B$64,2,0),"-")</f>
        <v>0</v>
      </c>
      <c r="L27" s="24"/>
      <c r="M27" s="25"/>
      <c r="N27" s="24">
        <f t="shared" si="3"/>
        <v>0</v>
      </c>
      <c r="O27" s="33">
        <f t="shared" si="4"/>
        <v>0</v>
      </c>
      <c r="P27" s="34" t="str">
        <f t="shared" si="5"/>
        <v/>
      </c>
      <c r="R27" s="23"/>
      <c r="S27" s="29" t="s">
        <v>30</v>
      </c>
      <c r="T27" s="30"/>
      <c r="U27" s="35" t="str">
        <f t="shared" si="6"/>
        <v/>
      </c>
      <c r="V27" s="35" t="str">
        <f t="shared" si="7"/>
        <v/>
      </c>
      <c r="W27" s="36" t="str">
        <f t="shared" si="8"/>
        <v/>
      </c>
      <c r="X27" s="23"/>
      <c r="Y27" s="23"/>
      <c r="Z27" s="23"/>
      <c r="AA27" s="23"/>
      <c r="AB27" s="23"/>
    </row>
    <row r="28" ht="15.75" customHeight="1">
      <c r="A28" s="19" t="str">
        <f t="shared" si="1"/>
        <v/>
      </c>
      <c r="B28" s="20" t="str">
        <f t="shared" si="2"/>
        <v/>
      </c>
      <c r="C28" s="21">
        <f t="shared" si="9"/>
        <v>26</v>
      </c>
      <c r="D28" s="37" t="s">
        <v>38</v>
      </c>
      <c r="E28" s="23" t="s">
        <v>12</v>
      </c>
      <c r="F28" s="24" t="str">
        <f>if($D28="","-",iferror(vlookup($D28,'1.kolo SP ZA'!$A:$B,2,0),"DNS"))</f>
        <v>DNS</v>
      </c>
      <c r="G28" s="25">
        <f>iferror(VLOOKUP(F28,'pravidla-body'!$A$4:$B$64,2,0),"-")</f>
        <v>0</v>
      </c>
      <c r="H28" s="24" t="str">
        <f>if($D28="","-",iferror(vlookup($D28,'2.kolo SP ZA'!$A:$B,2,0),"DNS"))</f>
        <v>DNS</v>
      </c>
      <c r="I28" s="25">
        <f>iferror(VLOOKUP(H28,'pravidla-body'!$A$4:$B$64,2,0),"-")</f>
        <v>0</v>
      </c>
      <c r="J28" s="24" t="str">
        <f>if($D28="","-",iferror(vlookup($D28,'3.kolo SP KE'!$A:$B,2,0),"DNS"))</f>
        <v>DNS</v>
      </c>
      <c r="K28" s="25">
        <f>iferror(VLOOKUP(J28,'pravidla-body'!$A$4:$B$64,2,0),"-")</f>
        <v>0</v>
      </c>
      <c r="L28" s="24"/>
      <c r="M28" s="25"/>
      <c r="N28" s="24">
        <f t="shared" si="3"/>
        <v>0</v>
      </c>
      <c r="O28" s="33">
        <f t="shared" si="4"/>
        <v>0</v>
      </c>
      <c r="P28" s="34" t="str">
        <f t="shared" si="5"/>
        <v/>
      </c>
      <c r="R28" s="23"/>
      <c r="S28" s="29" t="s">
        <v>30</v>
      </c>
      <c r="T28" s="30"/>
      <c r="U28" s="35" t="str">
        <f t="shared" si="6"/>
        <v/>
      </c>
      <c r="V28" s="35" t="str">
        <f t="shared" si="7"/>
        <v/>
      </c>
      <c r="W28" s="36" t="str">
        <f t="shared" si="8"/>
        <v/>
      </c>
      <c r="X28" s="23"/>
      <c r="Y28" s="23"/>
      <c r="Z28" s="23"/>
      <c r="AA28" s="23"/>
      <c r="AB28" s="23"/>
    </row>
    <row r="29" ht="15.75" customHeight="1">
      <c r="A29" s="19" t="str">
        <f t="shared" si="1"/>
        <v/>
      </c>
      <c r="B29" s="20" t="str">
        <f t="shared" si="2"/>
        <v/>
      </c>
      <c r="C29" s="21">
        <f t="shared" si="9"/>
        <v>27</v>
      </c>
      <c r="D29" s="22" t="s">
        <v>39</v>
      </c>
      <c r="E29" s="23" t="s">
        <v>12</v>
      </c>
      <c r="F29" s="24" t="str">
        <f>if($D29="","-",iferror(vlookup($D29,'1.kolo SP ZA'!$A:$B,2,0),"DNS"))</f>
        <v>DNS</v>
      </c>
      <c r="G29" s="25">
        <f>iferror(VLOOKUP(F29,'pravidla-body'!$A$4:$B$64,2,0),"-")</f>
        <v>0</v>
      </c>
      <c r="H29" s="24" t="str">
        <f>if($D29="","-",iferror(vlookup($D29,'2.kolo SP ZA'!$A:$B,2,0),"DNS"))</f>
        <v>DNS</v>
      </c>
      <c r="I29" s="25">
        <f>iferror(VLOOKUP(H29,'pravidla-body'!$A$4:$B$64,2,0),"-")</f>
        <v>0</v>
      </c>
      <c r="J29" s="24" t="str">
        <f>if($D29="","-",iferror(vlookup($D29,'3.kolo SP KE'!$A:$B,2,0),"DNS"))</f>
        <v>DNS</v>
      </c>
      <c r="K29" s="25">
        <f>iferror(VLOOKUP(J29,'pravidla-body'!$A$4:$B$64,2,0),"-")</f>
        <v>0</v>
      </c>
      <c r="L29" s="24"/>
      <c r="M29" s="25"/>
      <c r="N29" s="24">
        <f t="shared" si="3"/>
        <v>0</v>
      </c>
      <c r="O29" s="33">
        <f t="shared" si="4"/>
        <v>0</v>
      </c>
      <c r="P29" s="34" t="str">
        <f t="shared" si="5"/>
        <v/>
      </c>
      <c r="Q29" s="23"/>
      <c r="R29" s="23"/>
      <c r="S29" s="29" t="s">
        <v>30</v>
      </c>
      <c r="T29" s="30"/>
      <c r="U29" s="35" t="str">
        <f t="shared" si="6"/>
        <v/>
      </c>
      <c r="V29" s="35" t="str">
        <f t="shared" si="7"/>
        <v/>
      </c>
      <c r="W29" s="36" t="str">
        <f t="shared" si="8"/>
        <v/>
      </c>
      <c r="X29" s="23"/>
      <c r="Y29" s="23"/>
      <c r="Z29" s="23"/>
      <c r="AA29" s="23"/>
      <c r="AB29" s="23"/>
    </row>
    <row r="30" ht="15.75" customHeight="1">
      <c r="A30" s="19">
        <f t="shared" si="1"/>
        <v>13</v>
      </c>
      <c r="B30" s="20">
        <f t="shared" si="2"/>
        <v>13.1</v>
      </c>
      <c r="C30" s="21">
        <f t="shared" si="9"/>
        <v>28</v>
      </c>
      <c r="D30" s="22" t="s">
        <v>40</v>
      </c>
      <c r="E30" s="23" t="s">
        <v>12</v>
      </c>
      <c r="F30" s="24" t="str">
        <f>if($D30="","-",iferror(vlookup($D30,'1.kolo SP ZA'!$A:$B,2,0),"DNS"))</f>
        <v>DNS</v>
      </c>
      <c r="G30" s="25">
        <f>iferror(VLOOKUP(F30,'pravidla-body'!$A$4:$B$64,2,0),"-")</f>
        <v>0</v>
      </c>
      <c r="H30" s="24" t="str">
        <f>if($D30="","-",iferror(vlookup($D30,'2.kolo SP ZA'!$A:$B,2,0),"DNS"))</f>
        <v>DNS</v>
      </c>
      <c r="I30" s="25">
        <f>iferror(VLOOKUP(H30,'pravidla-body'!$A$4:$B$64,2,0),"-")</f>
        <v>0</v>
      </c>
      <c r="J30" s="24">
        <f>if($D30="","-",iferror(vlookup($D30,'3.kolo SP KE'!$A:$B,2,0),"DNS"))</f>
        <v>7</v>
      </c>
      <c r="K30" s="25">
        <f>iferror(VLOOKUP(J30,'pravidla-body'!$A$4:$B$64,2,0),"-")</f>
        <v>43</v>
      </c>
      <c r="L30" s="24"/>
      <c r="M30" s="25"/>
      <c r="N30" s="24">
        <f t="shared" si="3"/>
        <v>43</v>
      </c>
      <c r="O30" s="33">
        <f t="shared" si="4"/>
        <v>43</v>
      </c>
      <c r="P30" s="34">
        <f t="shared" si="5"/>
        <v>13</v>
      </c>
      <c r="Q30" s="23"/>
      <c r="R30" s="23"/>
      <c r="S30" s="29" t="s">
        <v>30</v>
      </c>
      <c r="T30" s="30"/>
      <c r="U30" s="35" t="str">
        <f t="shared" si="6"/>
        <v/>
      </c>
      <c r="V30" s="35" t="str">
        <f t="shared" si="7"/>
        <v/>
      </c>
      <c r="W30" s="36" t="str">
        <f t="shared" si="8"/>
        <v/>
      </c>
      <c r="X30" s="23"/>
      <c r="Y30" s="23"/>
      <c r="Z30" s="23"/>
      <c r="AA30" s="23"/>
      <c r="AB30" s="23"/>
    </row>
    <row r="31" ht="15.75" customHeight="1">
      <c r="A31" s="19">
        <f t="shared" si="1"/>
        <v>16</v>
      </c>
      <c r="B31" s="20">
        <f t="shared" si="2"/>
        <v>16.1</v>
      </c>
      <c r="C31" s="21">
        <f t="shared" si="9"/>
        <v>29</v>
      </c>
      <c r="D31" s="22" t="s">
        <v>41</v>
      </c>
      <c r="E31" s="23" t="s">
        <v>12</v>
      </c>
      <c r="F31" s="24" t="str">
        <f>if($D31="","-",iferror(vlookup($D31,'1.kolo SP ZA'!$A:$B,2,0),"DNS"))</f>
        <v>DNS</v>
      </c>
      <c r="G31" s="25">
        <f>iferror(VLOOKUP(F31,'pravidla-body'!$A$4:$B$64,2,0),"-")</f>
        <v>0</v>
      </c>
      <c r="H31" s="24" t="str">
        <f>if($D31="","-",iferror(vlookup($D31,'2.kolo SP ZA'!$A:$B,2,0),"DNS"))</f>
        <v>DNS</v>
      </c>
      <c r="I31" s="25">
        <f>iferror(VLOOKUP(H31,'pravidla-body'!$A$4:$B$64,2,0),"-")</f>
        <v>0</v>
      </c>
      <c r="J31" s="24">
        <f>if($D31="","-",iferror(vlookup($D31,'3.kolo SP KE'!$A:$B,2,0),"DNS"))</f>
        <v>9</v>
      </c>
      <c r="K31" s="25">
        <f>iferror(VLOOKUP(J31,'pravidla-body'!$A$4:$B$64,2,0),"-")</f>
        <v>37</v>
      </c>
      <c r="L31" s="24"/>
      <c r="M31" s="25"/>
      <c r="N31" s="24">
        <f t="shared" si="3"/>
        <v>37</v>
      </c>
      <c r="O31" s="33">
        <f t="shared" si="4"/>
        <v>37</v>
      </c>
      <c r="P31" s="34">
        <f t="shared" si="5"/>
        <v>16</v>
      </c>
      <c r="Q31" s="23"/>
      <c r="R31" s="23"/>
      <c r="S31" s="29" t="s">
        <v>30</v>
      </c>
      <c r="T31" s="30"/>
      <c r="U31" s="35" t="str">
        <f t="shared" si="6"/>
        <v/>
      </c>
      <c r="V31" s="35" t="str">
        <f t="shared" si="7"/>
        <v/>
      </c>
      <c r="W31" s="36" t="str">
        <f t="shared" si="8"/>
        <v/>
      </c>
      <c r="X31" s="23"/>
      <c r="Y31" s="23"/>
      <c r="Z31" s="23"/>
      <c r="AA31" s="23"/>
      <c r="AB31" s="23"/>
    </row>
    <row r="32" ht="15.75" customHeight="1">
      <c r="A32" s="40" t="str">
        <f t="shared" si="1"/>
        <v/>
      </c>
      <c r="B32" s="41" t="str">
        <f t="shared" si="2"/>
        <v/>
      </c>
      <c r="C32" s="42">
        <f t="shared" si="9"/>
        <v>30</v>
      </c>
      <c r="D32" s="43"/>
      <c r="E32" s="44" t="s">
        <v>12</v>
      </c>
      <c r="F32" s="45" t="str">
        <f>if($D32="","-",iferror(vlookup($D32,'1.kolo SP ZA'!$A:$B,2,0),"DNS"))</f>
        <v>-</v>
      </c>
      <c r="G32" s="46" t="str">
        <f>iferror(VLOOKUP(F32,'pravidla-body'!$A$4:$B$64,2,0),"-")</f>
        <v>-</v>
      </c>
      <c r="H32" s="45" t="str">
        <f>if($D32="","-",iferror(vlookup($D32,'2.kolo SP ZA'!$A:$B,2,0),"DNS"))</f>
        <v>-</v>
      </c>
      <c r="I32" s="46" t="str">
        <f>iferror(VLOOKUP(H32,'pravidla-body'!$A$4:$B$64,2,0),"-")</f>
        <v>-</v>
      </c>
      <c r="J32" s="45" t="str">
        <f>if($D32="","-",iferror(vlookup($D32,'3.kolo SP KE'!$A:$B,2,0),"DNS"))</f>
        <v>-</v>
      </c>
      <c r="K32" s="46" t="str">
        <f>iferror(VLOOKUP(J32,'pravidla-body'!$A$4:$B$64,2,0),"-")</f>
        <v>-</v>
      </c>
      <c r="L32" s="45"/>
      <c r="M32" s="46"/>
      <c r="N32" s="45" t="str">
        <f t="shared" si="3"/>
        <v>-</v>
      </c>
      <c r="O32" s="47" t="str">
        <f t="shared" si="4"/>
        <v>-</v>
      </c>
      <c r="P32" s="48" t="str">
        <f t="shared" si="5"/>
        <v/>
      </c>
      <c r="Q32" s="23"/>
      <c r="R32" s="23"/>
      <c r="S32" s="49" t="s">
        <v>30</v>
      </c>
      <c r="T32" s="50"/>
      <c r="U32" s="51" t="str">
        <f t="shared" si="6"/>
        <v/>
      </c>
      <c r="V32" s="51" t="str">
        <f t="shared" si="7"/>
        <v/>
      </c>
      <c r="W32" s="52" t="str">
        <f t="shared" si="8"/>
        <v/>
      </c>
      <c r="X32" s="23"/>
      <c r="Y32" s="23"/>
      <c r="Z32" s="23"/>
      <c r="AA32" s="23"/>
      <c r="AB32" s="23"/>
    </row>
    <row r="33" ht="15.75" customHeight="1">
      <c r="A33" s="19"/>
      <c r="B33" s="19"/>
      <c r="C33" s="19"/>
      <c r="D33" s="23"/>
      <c r="E33" s="23"/>
      <c r="F33" s="53"/>
      <c r="G33" s="23"/>
      <c r="H33" s="53"/>
      <c r="I33" s="23"/>
      <c r="J33" s="5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ht="15.75" customHeight="1">
      <c r="A34" s="19"/>
      <c r="B34" s="19"/>
      <c r="D34" s="54" t="s">
        <v>42</v>
      </c>
      <c r="E34" s="23"/>
      <c r="F34" s="53"/>
      <c r="G34" s="23"/>
      <c r="H34" s="53"/>
      <c r="I34" s="23"/>
      <c r="J34" s="5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ht="15.75" customHeight="1">
      <c r="A35" s="19"/>
      <c r="B35" s="19"/>
      <c r="D35" s="55" t="s">
        <v>43</v>
      </c>
      <c r="E35" s="23"/>
      <c r="F35" s="53"/>
      <c r="G35" s="23"/>
      <c r="H35" s="53"/>
      <c r="I35" s="23"/>
      <c r="J35" s="5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ht="15.75" customHeight="1">
      <c r="A36" s="19"/>
      <c r="B36" s="19"/>
      <c r="D36" s="23"/>
      <c r="E36" s="23"/>
      <c r="F36" s="53" t="s">
        <v>44</v>
      </c>
      <c r="G36" s="23" t="s">
        <v>45</v>
      </c>
      <c r="H36" s="53" t="s">
        <v>44</v>
      </c>
      <c r="I36" s="23" t="s">
        <v>45</v>
      </c>
      <c r="J36" s="53" t="s">
        <v>44</v>
      </c>
      <c r="K36" s="23" t="s">
        <v>45</v>
      </c>
      <c r="L36" s="53" t="s">
        <v>44</v>
      </c>
      <c r="M36" s="23" t="s">
        <v>45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ht="15.75" customHeight="1">
      <c r="A37" s="19"/>
      <c r="B37" s="19"/>
      <c r="C37" s="19"/>
      <c r="D37" s="23"/>
      <c r="E37" s="23"/>
      <c r="F37" s="56">
        <v>9.0</v>
      </c>
      <c r="G37" s="23" t="str">
        <f>if(sum(F3:F32)+1=F37*(F37+1)/2,"ok","no")</f>
        <v>ok</v>
      </c>
      <c r="H37" s="56">
        <v>11.0</v>
      </c>
      <c r="I37" s="23" t="str">
        <f>if(sum(H3:H32)=H37*(H37+1)/2,"ok","no")</f>
        <v>ok</v>
      </c>
      <c r="J37" s="56">
        <v>11.0</v>
      </c>
      <c r="K37" s="23" t="str">
        <f>if(sum(J3:J32)=J37*(J37+1)/2,"ok","no")</f>
        <v>no</v>
      </c>
      <c r="L37" s="23"/>
      <c r="M37" s="23" t="str">
        <f>if(sum(L3:L32)=L37*(L37+1)/2,"ok","no")</f>
        <v>ok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ht="15.75" customHeight="1">
      <c r="A38" s="19"/>
      <c r="B38" s="19"/>
      <c r="C38" s="19"/>
      <c r="D38" s="23"/>
      <c r="E38" s="23"/>
      <c r="F38" s="53"/>
      <c r="G38" s="23"/>
      <c r="H38" s="53"/>
      <c r="I38" s="23"/>
      <c r="J38" s="5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ht="15.75" customHeight="1">
      <c r="A39" s="19"/>
      <c r="B39" s="19"/>
      <c r="F39" s="57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ht="15.75" customHeight="1">
      <c r="A40" s="19"/>
      <c r="B40" s="19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ht="15.75" customHeight="1">
      <c r="A41" s="19"/>
      <c r="B41" s="19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ht="15.75" customHeight="1">
      <c r="A42" s="19"/>
      <c r="B42" s="19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ht="15.75" customHeight="1">
      <c r="A43" s="19"/>
      <c r="B43" s="19"/>
      <c r="C43" s="19"/>
      <c r="D43" s="23"/>
      <c r="E43" s="23"/>
      <c r="F43" s="53"/>
      <c r="G43" s="23"/>
      <c r="H43" s="53"/>
      <c r="I43" s="23"/>
      <c r="J43" s="5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ht="15.75" customHeight="1">
      <c r="A44" s="19"/>
      <c r="B44" s="19"/>
      <c r="C44" s="19"/>
      <c r="D44" s="23"/>
      <c r="E44" s="23"/>
      <c r="F44" s="53"/>
      <c r="G44" s="23"/>
      <c r="H44" s="53"/>
      <c r="I44" s="23"/>
      <c r="J44" s="5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ht="15.75" customHeight="1">
      <c r="A45" s="19"/>
      <c r="B45" s="19"/>
      <c r="C45" s="19"/>
      <c r="D45" s="23"/>
      <c r="E45" s="23"/>
      <c r="F45" s="53"/>
      <c r="G45" s="23"/>
      <c r="H45" s="53"/>
      <c r="I45" s="23"/>
      <c r="J45" s="5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ht="15.75" customHeight="1">
      <c r="A46" s="19"/>
      <c r="B46" s="19"/>
      <c r="C46" s="19"/>
      <c r="D46" s="23"/>
      <c r="E46" s="23"/>
      <c r="F46" s="53"/>
      <c r="G46" s="23"/>
      <c r="H46" s="53"/>
      <c r="I46" s="23"/>
      <c r="J46" s="5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ht="15.75" customHeight="1">
      <c r="A47" s="19"/>
      <c r="B47" s="19"/>
      <c r="C47" s="19"/>
      <c r="D47" s="23"/>
      <c r="E47" s="23"/>
      <c r="F47" s="53"/>
      <c r="G47" s="23"/>
      <c r="H47" s="53"/>
      <c r="I47" s="23"/>
      <c r="J47" s="5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ht="15.75" customHeight="1">
      <c r="A48" s="19"/>
      <c r="B48" s="19"/>
      <c r="C48" s="19"/>
      <c r="D48" s="23"/>
      <c r="E48" s="23"/>
      <c r="F48" s="53"/>
      <c r="G48" s="23"/>
      <c r="H48" s="53"/>
      <c r="I48" s="23"/>
      <c r="J48" s="5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ht="15.75" customHeight="1">
      <c r="A49" s="19"/>
      <c r="B49" s="19"/>
      <c r="C49" s="19"/>
      <c r="D49" s="23"/>
      <c r="E49" s="23"/>
      <c r="F49" s="53"/>
      <c r="G49" s="23"/>
      <c r="H49" s="53"/>
      <c r="I49" s="23"/>
      <c r="J49" s="5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ht="15.75" customHeight="1">
      <c r="A50" s="19"/>
      <c r="B50" s="19"/>
      <c r="C50" s="19"/>
      <c r="D50" s="23"/>
      <c r="E50" s="23"/>
      <c r="F50" s="53"/>
      <c r="G50" s="23"/>
      <c r="H50" s="53"/>
      <c r="I50" s="23"/>
      <c r="J50" s="5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ht="15.75" customHeight="1">
      <c r="A51" s="19"/>
      <c r="B51" s="19"/>
      <c r="C51" s="19"/>
      <c r="D51" s="23"/>
      <c r="E51" s="23"/>
      <c r="F51" s="53"/>
      <c r="G51" s="23"/>
      <c r="H51" s="53"/>
      <c r="I51" s="23"/>
      <c r="J51" s="5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ht="15.75" customHeight="1">
      <c r="A52" s="19"/>
      <c r="B52" s="19"/>
      <c r="C52" s="19"/>
      <c r="D52" s="23"/>
      <c r="E52" s="23"/>
      <c r="F52" s="53"/>
      <c r="G52" s="23"/>
      <c r="H52" s="53"/>
      <c r="I52" s="23"/>
      <c r="J52" s="5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ht="15.75" customHeight="1">
      <c r="A53" s="19"/>
      <c r="B53" s="19"/>
      <c r="C53" s="19"/>
      <c r="D53" s="23"/>
      <c r="E53" s="23"/>
      <c r="F53" s="53"/>
      <c r="G53" s="23"/>
      <c r="H53" s="53"/>
      <c r="I53" s="23"/>
      <c r="J53" s="5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ht="15.75" customHeight="1">
      <c r="A54" s="19"/>
      <c r="B54" s="19"/>
      <c r="C54" s="19"/>
      <c r="D54" s="23"/>
      <c r="E54" s="23"/>
      <c r="F54" s="53"/>
      <c r="G54" s="23"/>
      <c r="H54" s="53"/>
      <c r="I54" s="23"/>
      <c r="J54" s="5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ht="15.75" customHeight="1">
      <c r="A55" s="19"/>
      <c r="B55" s="19"/>
      <c r="C55" s="19"/>
      <c r="D55" s="23"/>
      <c r="E55" s="23"/>
      <c r="F55" s="53"/>
      <c r="G55" s="23"/>
      <c r="H55" s="53"/>
      <c r="I55" s="23"/>
      <c r="J55" s="5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ht="15.75" customHeight="1">
      <c r="A56" s="19"/>
      <c r="B56" s="19"/>
      <c r="C56" s="19"/>
      <c r="D56" s="23"/>
      <c r="E56" s="23"/>
      <c r="F56" s="53"/>
      <c r="G56" s="23"/>
      <c r="H56" s="53"/>
      <c r="I56" s="23"/>
      <c r="J56" s="5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ht="15.75" customHeight="1">
      <c r="A57" s="19"/>
      <c r="B57" s="19"/>
      <c r="C57" s="19"/>
      <c r="D57" s="23"/>
      <c r="E57" s="23"/>
      <c r="F57" s="53"/>
      <c r="G57" s="23"/>
      <c r="H57" s="53"/>
      <c r="I57" s="23"/>
      <c r="J57" s="5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ht="15.75" customHeight="1">
      <c r="A58" s="19"/>
      <c r="B58" s="19"/>
      <c r="C58" s="19"/>
      <c r="D58" s="23"/>
      <c r="E58" s="23"/>
      <c r="F58" s="53"/>
      <c r="G58" s="23"/>
      <c r="H58" s="53"/>
      <c r="I58" s="23"/>
      <c r="J58" s="5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  <row r="59" ht="15.75" customHeight="1">
      <c r="A59" s="19"/>
      <c r="B59" s="19"/>
      <c r="C59" s="19"/>
      <c r="D59" s="23"/>
      <c r="E59" s="23"/>
      <c r="F59" s="53"/>
      <c r="G59" s="23"/>
      <c r="H59" s="53"/>
      <c r="I59" s="23"/>
      <c r="J59" s="5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ht="15.75" customHeight="1">
      <c r="A60" s="19"/>
      <c r="B60" s="19"/>
      <c r="C60" s="19"/>
      <c r="D60" s="23"/>
      <c r="E60" s="23"/>
      <c r="F60" s="53"/>
      <c r="G60" s="23"/>
      <c r="H60" s="53"/>
      <c r="I60" s="23"/>
      <c r="J60" s="5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ht="15.75" customHeight="1">
      <c r="A61" s="19"/>
      <c r="B61" s="19"/>
      <c r="C61" s="19"/>
      <c r="D61" s="23"/>
      <c r="E61" s="23"/>
      <c r="F61" s="53"/>
      <c r="G61" s="23"/>
      <c r="H61" s="53"/>
      <c r="I61" s="23"/>
      <c r="J61" s="5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ht="15.75" customHeight="1">
      <c r="A62" s="19"/>
      <c r="B62" s="19"/>
      <c r="C62" s="19"/>
      <c r="D62" s="23"/>
      <c r="E62" s="23"/>
      <c r="F62" s="53"/>
      <c r="G62" s="23"/>
      <c r="H62" s="53"/>
      <c r="I62" s="23"/>
      <c r="J62" s="5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ht="15.75" customHeight="1">
      <c r="A63" s="19"/>
      <c r="B63" s="19"/>
      <c r="C63" s="19"/>
      <c r="D63" s="23"/>
      <c r="E63" s="23"/>
      <c r="F63" s="53"/>
      <c r="G63" s="23"/>
      <c r="H63" s="53"/>
      <c r="I63" s="23"/>
      <c r="J63" s="5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ht="15.75" customHeight="1">
      <c r="A64" s="19"/>
      <c r="B64" s="19"/>
      <c r="C64" s="19"/>
      <c r="D64" s="23"/>
      <c r="E64" s="23"/>
      <c r="F64" s="53"/>
      <c r="G64" s="23"/>
      <c r="H64" s="53"/>
      <c r="I64" s="23"/>
      <c r="J64" s="5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ht="15.75" customHeight="1">
      <c r="A65" s="19"/>
      <c r="B65" s="19"/>
      <c r="C65" s="19"/>
      <c r="D65" s="23"/>
      <c r="E65" s="23"/>
      <c r="F65" s="53"/>
      <c r="G65" s="23"/>
      <c r="H65" s="53"/>
      <c r="I65" s="23"/>
      <c r="J65" s="5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ht="15.75" customHeight="1">
      <c r="A66" s="19"/>
      <c r="B66" s="19"/>
      <c r="C66" s="19"/>
      <c r="D66" s="23"/>
      <c r="E66" s="23"/>
      <c r="F66" s="53"/>
      <c r="G66" s="23"/>
      <c r="H66" s="53"/>
      <c r="I66" s="23"/>
      <c r="J66" s="5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ht="15.75" customHeight="1">
      <c r="A67" s="19"/>
      <c r="B67" s="19"/>
      <c r="C67" s="19"/>
      <c r="D67" s="23"/>
      <c r="E67" s="23"/>
      <c r="F67" s="53"/>
      <c r="G67" s="23"/>
      <c r="H67" s="53"/>
      <c r="I67" s="23"/>
      <c r="J67" s="5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ht="15.75" customHeight="1">
      <c r="A68" s="19"/>
      <c r="B68" s="19"/>
      <c r="C68" s="19"/>
      <c r="D68" s="23"/>
      <c r="E68" s="23"/>
      <c r="F68" s="53"/>
      <c r="G68" s="23"/>
      <c r="H68" s="53"/>
      <c r="I68" s="23"/>
      <c r="J68" s="5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ht="15.75" customHeight="1">
      <c r="A69" s="19"/>
      <c r="B69" s="19"/>
      <c r="C69" s="19"/>
      <c r="D69" s="23"/>
      <c r="E69" s="23"/>
      <c r="F69" s="53"/>
      <c r="G69" s="23"/>
      <c r="H69" s="53"/>
      <c r="I69" s="23"/>
      <c r="J69" s="5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ht="15.75" customHeight="1">
      <c r="A70" s="19"/>
      <c r="B70" s="19"/>
      <c r="C70" s="19"/>
      <c r="D70" s="23"/>
      <c r="E70" s="23"/>
      <c r="F70" s="53"/>
      <c r="G70" s="23"/>
      <c r="H70" s="53"/>
      <c r="I70" s="23"/>
      <c r="J70" s="5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ht="15.75" customHeight="1">
      <c r="A71" s="19"/>
      <c r="B71" s="19"/>
      <c r="C71" s="19"/>
      <c r="D71" s="23"/>
      <c r="E71" s="23"/>
      <c r="F71" s="53"/>
      <c r="G71" s="23"/>
      <c r="H71" s="53"/>
      <c r="I71" s="23"/>
      <c r="J71" s="5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ht="15.75" customHeight="1">
      <c r="A72" s="19"/>
      <c r="B72" s="19"/>
      <c r="C72" s="19"/>
      <c r="D72" s="23"/>
      <c r="E72" s="23"/>
      <c r="F72" s="53"/>
      <c r="G72" s="23"/>
      <c r="H72" s="53"/>
      <c r="I72" s="23"/>
      <c r="J72" s="5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ht="15.75" customHeight="1">
      <c r="A73" s="19"/>
      <c r="B73" s="19"/>
      <c r="C73" s="19"/>
      <c r="D73" s="23"/>
      <c r="E73" s="23"/>
      <c r="F73" s="53"/>
      <c r="G73" s="23"/>
      <c r="H73" s="53"/>
      <c r="I73" s="23"/>
      <c r="J73" s="5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ht="15.75" customHeight="1">
      <c r="A74" s="19"/>
      <c r="B74" s="19"/>
      <c r="C74" s="19"/>
      <c r="D74" s="23"/>
      <c r="E74" s="23"/>
      <c r="F74" s="53"/>
      <c r="G74" s="23"/>
      <c r="H74" s="53"/>
      <c r="I74" s="23"/>
      <c r="J74" s="5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ht="15.75" customHeight="1">
      <c r="A75" s="19"/>
      <c r="B75" s="19"/>
      <c r="C75" s="19"/>
      <c r="D75" s="23"/>
      <c r="E75" s="23"/>
      <c r="F75" s="53"/>
      <c r="G75" s="23"/>
      <c r="H75" s="53"/>
      <c r="I75" s="23"/>
      <c r="J75" s="5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ht="15.75" customHeight="1">
      <c r="A76" s="19"/>
      <c r="B76" s="19"/>
      <c r="C76" s="19"/>
      <c r="D76" s="23"/>
      <c r="E76" s="23"/>
      <c r="F76" s="53"/>
      <c r="G76" s="23"/>
      <c r="H76" s="53"/>
      <c r="I76" s="23"/>
      <c r="J76" s="5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ht="15.75" customHeight="1">
      <c r="A77" s="19"/>
      <c r="B77" s="19"/>
      <c r="C77" s="19"/>
      <c r="D77" s="23"/>
      <c r="E77" s="23"/>
      <c r="F77" s="53"/>
      <c r="G77" s="23"/>
      <c r="H77" s="53"/>
      <c r="I77" s="23"/>
      <c r="J77" s="5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ht="15.75" customHeight="1">
      <c r="A78" s="19"/>
      <c r="B78" s="19"/>
      <c r="C78" s="19"/>
      <c r="D78" s="23"/>
      <c r="E78" s="23"/>
      <c r="F78" s="53"/>
      <c r="G78" s="23"/>
      <c r="H78" s="53"/>
      <c r="I78" s="23"/>
      <c r="J78" s="5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ht="15.75" customHeight="1">
      <c r="A79" s="19"/>
      <c r="B79" s="19"/>
      <c r="C79" s="19"/>
      <c r="D79" s="23"/>
      <c r="E79" s="23"/>
      <c r="F79" s="53"/>
      <c r="G79" s="23"/>
      <c r="H79" s="53"/>
      <c r="I79" s="23"/>
      <c r="J79" s="5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ht="15.75" customHeight="1">
      <c r="A80" s="19"/>
      <c r="B80" s="19"/>
      <c r="C80" s="19"/>
      <c r="D80" s="23"/>
      <c r="E80" s="23"/>
      <c r="F80" s="53"/>
      <c r="G80" s="23"/>
      <c r="H80" s="53"/>
      <c r="I80" s="23"/>
      <c r="J80" s="5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ht="15.75" customHeight="1">
      <c r="A81" s="19"/>
      <c r="B81" s="19"/>
      <c r="C81" s="19"/>
      <c r="D81" s="23"/>
      <c r="E81" s="23"/>
      <c r="F81" s="53"/>
      <c r="G81" s="23"/>
      <c r="H81" s="53"/>
      <c r="I81" s="23"/>
      <c r="J81" s="5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ht="15.75" customHeight="1">
      <c r="A82" s="19"/>
      <c r="B82" s="19"/>
      <c r="C82" s="19"/>
      <c r="D82" s="23"/>
      <c r="E82" s="23"/>
      <c r="F82" s="53"/>
      <c r="G82" s="23"/>
      <c r="H82" s="53"/>
      <c r="I82" s="23"/>
      <c r="J82" s="5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ht="15.75" customHeight="1">
      <c r="A83" s="19"/>
      <c r="B83" s="19"/>
      <c r="C83" s="19"/>
      <c r="D83" s="23"/>
      <c r="E83" s="23"/>
      <c r="F83" s="53"/>
      <c r="G83" s="23"/>
      <c r="H83" s="53"/>
      <c r="I83" s="23"/>
      <c r="J83" s="5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ht="15.75" customHeight="1">
      <c r="A84" s="19"/>
      <c r="B84" s="19"/>
      <c r="C84" s="19"/>
      <c r="D84" s="23"/>
      <c r="E84" s="23"/>
      <c r="F84" s="53"/>
      <c r="G84" s="23"/>
      <c r="H84" s="53"/>
      <c r="I84" s="23"/>
      <c r="J84" s="5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ht="15.75" customHeight="1">
      <c r="A85" s="19"/>
      <c r="B85" s="19"/>
      <c r="C85" s="19"/>
      <c r="D85" s="23"/>
      <c r="E85" s="23"/>
      <c r="F85" s="53"/>
      <c r="G85" s="23"/>
      <c r="H85" s="53"/>
      <c r="I85" s="23"/>
      <c r="J85" s="5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ht="15.75" customHeight="1">
      <c r="A86" s="19"/>
      <c r="B86" s="19"/>
      <c r="C86" s="19"/>
      <c r="D86" s="23"/>
      <c r="E86" s="23"/>
      <c r="F86" s="53"/>
      <c r="G86" s="23"/>
      <c r="H86" s="53"/>
      <c r="I86" s="23"/>
      <c r="J86" s="5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ht="15.75" customHeight="1">
      <c r="A87" s="19"/>
      <c r="B87" s="19"/>
      <c r="C87" s="19"/>
      <c r="D87" s="23"/>
      <c r="E87" s="23"/>
      <c r="F87" s="53"/>
      <c r="G87" s="23"/>
      <c r="H87" s="53"/>
      <c r="I87" s="23"/>
      <c r="J87" s="5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ht="15.75" customHeight="1">
      <c r="A88" s="19"/>
      <c r="B88" s="19"/>
      <c r="C88" s="19"/>
      <c r="D88" s="23"/>
      <c r="E88" s="23"/>
      <c r="F88" s="53"/>
      <c r="G88" s="23"/>
      <c r="H88" s="53"/>
      <c r="I88" s="23"/>
      <c r="J88" s="5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ht="15.75" customHeight="1">
      <c r="A89" s="19"/>
      <c r="B89" s="19"/>
      <c r="C89" s="19"/>
      <c r="D89" s="23"/>
      <c r="E89" s="23"/>
      <c r="F89" s="53"/>
      <c r="G89" s="23"/>
      <c r="H89" s="53"/>
      <c r="I89" s="23"/>
      <c r="J89" s="5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ht="15.75" customHeight="1">
      <c r="A90" s="19"/>
      <c r="B90" s="19"/>
      <c r="C90" s="19"/>
      <c r="D90" s="23"/>
      <c r="E90" s="23"/>
      <c r="F90" s="53"/>
      <c r="G90" s="23"/>
      <c r="H90" s="53"/>
      <c r="I90" s="23"/>
      <c r="J90" s="5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ht="15.75" customHeight="1">
      <c r="A91" s="19"/>
      <c r="B91" s="19"/>
      <c r="C91" s="19"/>
      <c r="D91" s="23"/>
      <c r="E91" s="23"/>
      <c r="F91" s="53"/>
      <c r="G91" s="23"/>
      <c r="H91" s="53"/>
      <c r="I91" s="23"/>
      <c r="J91" s="5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ht="15.75" customHeight="1">
      <c r="A92" s="19"/>
      <c r="B92" s="19"/>
      <c r="C92" s="19"/>
      <c r="D92" s="23"/>
      <c r="E92" s="23"/>
      <c r="F92" s="53"/>
      <c r="G92" s="23"/>
      <c r="H92" s="53"/>
      <c r="I92" s="23"/>
      <c r="J92" s="5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ht="15.75" customHeight="1">
      <c r="A93" s="19"/>
      <c r="B93" s="19"/>
      <c r="C93" s="19"/>
      <c r="D93" s="23"/>
      <c r="E93" s="23"/>
      <c r="F93" s="53"/>
      <c r="G93" s="23"/>
      <c r="H93" s="53"/>
      <c r="I93" s="23"/>
      <c r="J93" s="5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ht="15.75" customHeight="1">
      <c r="A94" s="19"/>
      <c r="B94" s="19"/>
      <c r="C94" s="19"/>
      <c r="D94" s="23"/>
      <c r="E94" s="23"/>
      <c r="F94" s="53"/>
      <c r="G94" s="23"/>
      <c r="H94" s="53"/>
      <c r="I94" s="23"/>
      <c r="J94" s="5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ht="15.75" customHeight="1">
      <c r="A95" s="19"/>
      <c r="B95" s="19"/>
      <c r="C95" s="19"/>
      <c r="D95" s="23"/>
      <c r="E95" s="23"/>
      <c r="F95" s="53"/>
      <c r="G95" s="23"/>
      <c r="H95" s="53"/>
      <c r="I95" s="23"/>
      <c r="J95" s="5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</row>
    <row r="96" ht="15.75" customHeight="1">
      <c r="A96" s="19"/>
      <c r="B96" s="19"/>
      <c r="C96" s="19"/>
      <c r="D96" s="23"/>
      <c r="E96" s="23"/>
      <c r="F96" s="53"/>
      <c r="G96" s="23"/>
      <c r="H96" s="53"/>
      <c r="I96" s="23"/>
      <c r="J96" s="5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ht="15.75" customHeight="1">
      <c r="A97" s="19"/>
      <c r="B97" s="19"/>
      <c r="C97" s="19"/>
      <c r="D97" s="23"/>
      <c r="E97" s="23"/>
      <c r="F97" s="53"/>
      <c r="G97" s="23"/>
      <c r="H97" s="53"/>
      <c r="I97" s="23"/>
      <c r="J97" s="5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</row>
    <row r="98" ht="15.75" customHeight="1">
      <c r="A98" s="19"/>
      <c r="B98" s="19"/>
      <c r="C98" s="19"/>
      <c r="D98" s="23"/>
      <c r="E98" s="23"/>
      <c r="F98" s="53"/>
      <c r="G98" s="23"/>
      <c r="H98" s="53"/>
      <c r="I98" s="23"/>
      <c r="J98" s="5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</row>
    <row r="99" ht="15.75" customHeight="1">
      <c r="A99" s="19"/>
      <c r="B99" s="19"/>
      <c r="C99" s="19"/>
      <c r="D99" s="23"/>
      <c r="E99" s="23"/>
      <c r="F99" s="53"/>
      <c r="G99" s="23"/>
      <c r="H99" s="53"/>
      <c r="I99" s="23"/>
      <c r="J99" s="5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</row>
    <row r="100" ht="15.75" customHeight="1">
      <c r="A100" s="19"/>
      <c r="B100" s="19"/>
      <c r="C100" s="19"/>
      <c r="D100" s="23"/>
      <c r="E100" s="23"/>
      <c r="F100" s="53"/>
      <c r="G100" s="23"/>
      <c r="H100" s="53"/>
      <c r="I100" s="23"/>
      <c r="J100" s="5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</row>
    <row r="101" ht="15.75" customHeight="1">
      <c r="A101" s="19"/>
      <c r="B101" s="19"/>
      <c r="C101" s="19"/>
      <c r="D101" s="23"/>
      <c r="E101" s="23"/>
      <c r="F101" s="53"/>
      <c r="G101" s="23"/>
      <c r="H101" s="53"/>
      <c r="I101" s="23"/>
      <c r="J101" s="5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ht="15.75" customHeight="1">
      <c r="A102" s="19"/>
      <c r="B102" s="19"/>
      <c r="C102" s="19"/>
      <c r="D102" s="23"/>
      <c r="E102" s="23"/>
      <c r="F102" s="53"/>
      <c r="G102" s="23"/>
      <c r="H102" s="53"/>
      <c r="I102" s="23"/>
      <c r="J102" s="5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</row>
    <row r="103" ht="15.75" customHeight="1">
      <c r="A103" s="19"/>
      <c r="B103" s="19"/>
      <c r="C103" s="19"/>
      <c r="D103" s="23"/>
      <c r="E103" s="23"/>
      <c r="F103" s="53"/>
      <c r="G103" s="23"/>
      <c r="H103" s="53"/>
      <c r="I103" s="23"/>
      <c r="J103" s="5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ht="15.75" customHeight="1">
      <c r="A104" s="19"/>
      <c r="B104" s="19"/>
      <c r="C104" s="19"/>
      <c r="D104" s="23"/>
      <c r="E104" s="23"/>
      <c r="F104" s="53"/>
      <c r="G104" s="23"/>
      <c r="H104" s="53"/>
      <c r="I104" s="23"/>
      <c r="J104" s="5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ht="15.75" customHeight="1">
      <c r="A105" s="19"/>
      <c r="B105" s="19"/>
      <c r="C105" s="19"/>
      <c r="D105" s="23"/>
      <c r="E105" s="23"/>
      <c r="F105" s="53"/>
      <c r="G105" s="23"/>
      <c r="H105" s="53"/>
      <c r="I105" s="23"/>
      <c r="J105" s="5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06" ht="15.75" customHeight="1">
      <c r="A106" s="19"/>
      <c r="B106" s="19"/>
      <c r="C106" s="19"/>
      <c r="D106" s="23"/>
      <c r="E106" s="23"/>
      <c r="F106" s="53"/>
      <c r="G106" s="23"/>
      <c r="H106" s="53"/>
      <c r="I106" s="23"/>
      <c r="J106" s="5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07" ht="15.75" customHeight="1">
      <c r="A107" s="19"/>
      <c r="B107" s="19"/>
      <c r="C107" s="19"/>
      <c r="D107" s="23"/>
      <c r="E107" s="23"/>
      <c r="F107" s="53"/>
      <c r="G107" s="23"/>
      <c r="H107" s="53"/>
      <c r="I107" s="23"/>
      <c r="J107" s="5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</row>
    <row r="108" ht="15.75" customHeight="1">
      <c r="A108" s="19"/>
      <c r="B108" s="19"/>
      <c r="C108" s="19"/>
      <c r="D108" s="23"/>
      <c r="E108" s="23"/>
      <c r="F108" s="53"/>
      <c r="G108" s="23"/>
      <c r="H108" s="53"/>
      <c r="I108" s="23"/>
      <c r="J108" s="5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</row>
    <row r="109" ht="15.75" customHeight="1">
      <c r="A109" s="19"/>
      <c r="B109" s="19"/>
      <c r="C109" s="19"/>
      <c r="D109" s="23"/>
      <c r="E109" s="23"/>
      <c r="F109" s="53"/>
      <c r="G109" s="23"/>
      <c r="H109" s="53"/>
      <c r="I109" s="23"/>
      <c r="J109" s="5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</row>
    <row r="110" ht="15.75" customHeight="1">
      <c r="A110" s="19"/>
      <c r="B110" s="19"/>
      <c r="C110" s="19"/>
      <c r="D110" s="23"/>
      <c r="E110" s="23"/>
      <c r="F110" s="53"/>
      <c r="G110" s="23"/>
      <c r="H110" s="53"/>
      <c r="I110" s="23"/>
      <c r="J110" s="5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</row>
    <row r="111" ht="15.75" customHeight="1">
      <c r="A111" s="19"/>
      <c r="B111" s="19"/>
      <c r="C111" s="19"/>
      <c r="D111" s="23"/>
      <c r="E111" s="23"/>
      <c r="F111" s="53"/>
      <c r="G111" s="23"/>
      <c r="H111" s="53"/>
      <c r="I111" s="23"/>
      <c r="J111" s="5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</row>
    <row r="112" ht="15.75" customHeight="1">
      <c r="A112" s="19"/>
      <c r="B112" s="19"/>
      <c r="C112" s="19"/>
      <c r="D112" s="23"/>
      <c r="E112" s="23"/>
      <c r="F112" s="53"/>
      <c r="G112" s="23"/>
      <c r="H112" s="53"/>
      <c r="I112" s="23"/>
      <c r="J112" s="5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</row>
    <row r="113" ht="15.75" customHeight="1">
      <c r="A113" s="19"/>
      <c r="B113" s="19"/>
      <c r="C113" s="19"/>
      <c r="D113" s="23"/>
      <c r="E113" s="23"/>
      <c r="F113" s="53"/>
      <c r="G113" s="23"/>
      <c r="H113" s="53"/>
      <c r="I113" s="23"/>
      <c r="J113" s="5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</row>
    <row r="114" ht="15.75" customHeight="1">
      <c r="A114" s="19"/>
      <c r="B114" s="19"/>
      <c r="C114" s="19"/>
      <c r="D114" s="23"/>
      <c r="E114" s="23"/>
      <c r="F114" s="53"/>
      <c r="G114" s="23"/>
      <c r="H114" s="53"/>
      <c r="I114" s="23"/>
      <c r="J114" s="5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</row>
    <row r="115" ht="15.75" customHeight="1">
      <c r="A115" s="19"/>
      <c r="B115" s="19"/>
      <c r="C115" s="19"/>
      <c r="D115" s="23"/>
      <c r="E115" s="23"/>
      <c r="F115" s="53"/>
      <c r="G115" s="23"/>
      <c r="H115" s="53"/>
      <c r="I115" s="23"/>
      <c r="J115" s="5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</row>
    <row r="116" ht="15.75" customHeight="1">
      <c r="A116" s="19"/>
      <c r="B116" s="19"/>
      <c r="C116" s="19"/>
      <c r="D116" s="23"/>
      <c r="E116" s="23"/>
      <c r="F116" s="53"/>
      <c r="G116" s="23"/>
      <c r="H116" s="53"/>
      <c r="I116" s="23"/>
      <c r="J116" s="5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ht="15.75" customHeight="1">
      <c r="A117" s="19"/>
      <c r="B117" s="19"/>
      <c r="C117" s="19"/>
      <c r="D117" s="23"/>
      <c r="E117" s="23"/>
      <c r="F117" s="53"/>
      <c r="G117" s="23"/>
      <c r="H117" s="53"/>
      <c r="I117" s="23"/>
      <c r="J117" s="5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</row>
    <row r="118" ht="15.75" customHeight="1">
      <c r="A118" s="19"/>
      <c r="B118" s="19"/>
      <c r="C118" s="19"/>
      <c r="D118" s="23"/>
      <c r="E118" s="23"/>
      <c r="F118" s="53"/>
      <c r="G118" s="23"/>
      <c r="H118" s="53"/>
      <c r="I118" s="23"/>
      <c r="J118" s="5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</row>
    <row r="119" ht="15.75" customHeight="1">
      <c r="A119" s="19"/>
      <c r="B119" s="19"/>
      <c r="C119" s="19"/>
      <c r="D119" s="23"/>
      <c r="E119" s="23"/>
      <c r="F119" s="53"/>
      <c r="G119" s="23"/>
      <c r="H119" s="53"/>
      <c r="I119" s="23"/>
      <c r="J119" s="5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</row>
    <row r="120" ht="15.75" customHeight="1">
      <c r="A120" s="19"/>
      <c r="B120" s="19"/>
      <c r="C120" s="19"/>
      <c r="D120" s="23"/>
      <c r="E120" s="23"/>
      <c r="F120" s="53"/>
      <c r="G120" s="23"/>
      <c r="H120" s="53"/>
      <c r="I120" s="23"/>
      <c r="J120" s="5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</row>
    <row r="121" ht="15.75" customHeight="1">
      <c r="A121" s="19"/>
      <c r="B121" s="19"/>
      <c r="C121" s="19"/>
      <c r="D121" s="23"/>
      <c r="E121" s="23"/>
      <c r="F121" s="53"/>
      <c r="G121" s="23"/>
      <c r="H121" s="53"/>
      <c r="I121" s="23"/>
      <c r="J121" s="5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</row>
    <row r="122" ht="15.75" customHeight="1">
      <c r="A122" s="19"/>
      <c r="B122" s="19"/>
      <c r="C122" s="19"/>
      <c r="D122" s="23"/>
      <c r="E122" s="23"/>
      <c r="F122" s="53"/>
      <c r="G122" s="23"/>
      <c r="H122" s="53"/>
      <c r="I122" s="23"/>
      <c r="J122" s="5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</row>
    <row r="123" ht="15.75" customHeight="1">
      <c r="A123" s="19"/>
      <c r="B123" s="19"/>
      <c r="C123" s="19"/>
      <c r="D123" s="23"/>
      <c r="E123" s="23"/>
      <c r="F123" s="53"/>
      <c r="G123" s="23"/>
      <c r="H123" s="53"/>
      <c r="I123" s="23"/>
      <c r="J123" s="5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</row>
    <row r="124" ht="15.75" customHeight="1">
      <c r="A124" s="19"/>
      <c r="B124" s="19"/>
      <c r="C124" s="19"/>
      <c r="D124" s="23"/>
      <c r="E124" s="23"/>
      <c r="F124" s="53"/>
      <c r="G124" s="23"/>
      <c r="H124" s="53"/>
      <c r="I124" s="23"/>
      <c r="J124" s="5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</row>
    <row r="125" ht="15.75" customHeight="1">
      <c r="A125" s="19"/>
      <c r="B125" s="19"/>
      <c r="C125" s="19"/>
      <c r="D125" s="23"/>
      <c r="E125" s="23"/>
      <c r="F125" s="53"/>
      <c r="G125" s="23"/>
      <c r="H125" s="53"/>
      <c r="I125" s="23"/>
      <c r="J125" s="5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</row>
    <row r="126" ht="15.75" customHeight="1">
      <c r="A126" s="19"/>
      <c r="B126" s="19"/>
      <c r="C126" s="19"/>
      <c r="D126" s="23"/>
      <c r="E126" s="23"/>
      <c r="F126" s="53"/>
      <c r="G126" s="23"/>
      <c r="H126" s="53"/>
      <c r="I126" s="23"/>
      <c r="J126" s="5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</row>
    <row r="127" ht="15.75" customHeight="1">
      <c r="A127" s="19"/>
      <c r="B127" s="19"/>
      <c r="C127" s="19"/>
      <c r="D127" s="23"/>
      <c r="E127" s="23"/>
      <c r="F127" s="53"/>
      <c r="G127" s="23"/>
      <c r="H127" s="53"/>
      <c r="I127" s="23"/>
      <c r="J127" s="5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</row>
    <row r="128" ht="15.75" customHeight="1">
      <c r="A128" s="19"/>
      <c r="B128" s="19"/>
      <c r="C128" s="19"/>
      <c r="D128" s="23"/>
      <c r="E128" s="23"/>
      <c r="F128" s="53"/>
      <c r="G128" s="23"/>
      <c r="H128" s="53"/>
      <c r="I128" s="23"/>
      <c r="J128" s="5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</row>
    <row r="129" ht="15.75" customHeight="1">
      <c r="A129" s="19"/>
      <c r="B129" s="19"/>
      <c r="C129" s="19"/>
      <c r="D129" s="23"/>
      <c r="E129" s="23"/>
      <c r="F129" s="53"/>
      <c r="G129" s="23"/>
      <c r="H129" s="53"/>
      <c r="I129" s="23"/>
      <c r="J129" s="5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ht="15.75" customHeight="1">
      <c r="A130" s="19"/>
      <c r="B130" s="19"/>
      <c r="C130" s="19"/>
      <c r="D130" s="23"/>
      <c r="E130" s="23"/>
      <c r="F130" s="53"/>
      <c r="G130" s="23"/>
      <c r="H130" s="53"/>
      <c r="I130" s="23"/>
      <c r="J130" s="5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</row>
    <row r="131" ht="15.75" customHeight="1">
      <c r="A131" s="19"/>
      <c r="B131" s="19"/>
      <c r="C131" s="19"/>
      <c r="D131" s="23"/>
      <c r="E131" s="23"/>
      <c r="F131" s="53"/>
      <c r="G131" s="23"/>
      <c r="H131" s="53"/>
      <c r="I131" s="23"/>
      <c r="J131" s="5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</row>
    <row r="132" ht="15.75" customHeight="1">
      <c r="A132" s="19"/>
      <c r="B132" s="19"/>
      <c r="C132" s="19"/>
      <c r="D132" s="23"/>
      <c r="E132" s="23"/>
      <c r="F132" s="53"/>
      <c r="G132" s="23"/>
      <c r="H132" s="53"/>
      <c r="I132" s="23"/>
      <c r="J132" s="5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</row>
    <row r="133" ht="15.75" customHeight="1">
      <c r="A133" s="19"/>
      <c r="B133" s="19"/>
      <c r="C133" s="19"/>
      <c r="D133" s="23"/>
      <c r="E133" s="23"/>
      <c r="F133" s="53"/>
      <c r="G133" s="23"/>
      <c r="H133" s="53"/>
      <c r="I133" s="23"/>
      <c r="J133" s="5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</row>
    <row r="134" ht="15.75" customHeight="1">
      <c r="A134" s="19"/>
      <c r="B134" s="19"/>
      <c r="C134" s="19"/>
      <c r="D134" s="23"/>
      <c r="E134" s="23"/>
      <c r="F134" s="53"/>
      <c r="G134" s="23"/>
      <c r="H134" s="53"/>
      <c r="I134" s="23"/>
      <c r="J134" s="5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</row>
    <row r="135" ht="15.75" customHeight="1">
      <c r="A135" s="19"/>
      <c r="B135" s="19"/>
      <c r="C135" s="19"/>
      <c r="D135" s="23"/>
      <c r="E135" s="23"/>
      <c r="F135" s="53"/>
      <c r="G135" s="23"/>
      <c r="H135" s="53"/>
      <c r="I135" s="23"/>
      <c r="J135" s="5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</row>
    <row r="136" ht="15.75" customHeight="1">
      <c r="A136" s="19"/>
      <c r="B136" s="19"/>
      <c r="C136" s="19"/>
      <c r="D136" s="23"/>
      <c r="E136" s="23"/>
      <c r="F136" s="53"/>
      <c r="G136" s="23"/>
      <c r="H136" s="53"/>
      <c r="I136" s="23"/>
      <c r="J136" s="5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</row>
    <row r="137" ht="15.75" customHeight="1">
      <c r="A137" s="19"/>
      <c r="B137" s="19"/>
      <c r="C137" s="19"/>
      <c r="D137" s="23"/>
      <c r="E137" s="23"/>
      <c r="F137" s="53"/>
      <c r="G137" s="23"/>
      <c r="H137" s="53"/>
      <c r="I137" s="23"/>
      <c r="J137" s="5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</row>
    <row r="138" ht="15.75" customHeight="1">
      <c r="A138" s="19"/>
      <c r="B138" s="19"/>
      <c r="C138" s="19"/>
      <c r="D138" s="23"/>
      <c r="E138" s="23"/>
      <c r="F138" s="53"/>
      <c r="G138" s="23"/>
      <c r="H138" s="53"/>
      <c r="I138" s="23"/>
      <c r="J138" s="5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</row>
    <row r="139" ht="15.75" customHeight="1">
      <c r="A139" s="19"/>
      <c r="B139" s="19"/>
      <c r="C139" s="19"/>
      <c r="D139" s="23"/>
      <c r="E139" s="23"/>
      <c r="F139" s="53"/>
      <c r="G139" s="23"/>
      <c r="H139" s="53"/>
      <c r="I139" s="23"/>
      <c r="J139" s="5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</row>
    <row r="140" ht="15.75" customHeight="1">
      <c r="A140" s="19"/>
      <c r="B140" s="19"/>
      <c r="C140" s="19"/>
      <c r="D140" s="23"/>
      <c r="E140" s="23"/>
      <c r="F140" s="53"/>
      <c r="G140" s="23"/>
      <c r="H140" s="53"/>
      <c r="I140" s="23"/>
      <c r="J140" s="5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  <row r="141" ht="15.75" customHeight="1">
      <c r="A141" s="19"/>
      <c r="B141" s="19"/>
      <c r="C141" s="19"/>
      <c r="D141" s="23"/>
      <c r="E141" s="23"/>
      <c r="F141" s="53"/>
      <c r="G141" s="23"/>
      <c r="H141" s="53"/>
      <c r="I141" s="23"/>
      <c r="J141" s="5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</row>
    <row r="142" ht="15.75" customHeight="1">
      <c r="A142" s="19"/>
      <c r="B142" s="19"/>
      <c r="C142" s="19"/>
      <c r="D142" s="23"/>
      <c r="E142" s="23"/>
      <c r="F142" s="53"/>
      <c r="G142" s="23"/>
      <c r="H142" s="53"/>
      <c r="I142" s="23"/>
      <c r="J142" s="5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</row>
    <row r="143" ht="15.75" customHeight="1">
      <c r="A143" s="19"/>
      <c r="B143" s="19"/>
      <c r="C143" s="19"/>
      <c r="D143" s="23"/>
      <c r="E143" s="23"/>
      <c r="F143" s="53"/>
      <c r="G143" s="23"/>
      <c r="H143" s="53"/>
      <c r="I143" s="23"/>
      <c r="J143" s="5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</row>
    <row r="144" ht="15.75" customHeight="1">
      <c r="A144" s="19"/>
      <c r="B144" s="19"/>
      <c r="C144" s="19"/>
      <c r="D144" s="23"/>
      <c r="E144" s="23"/>
      <c r="F144" s="53"/>
      <c r="G144" s="23"/>
      <c r="H144" s="53"/>
      <c r="I144" s="23"/>
      <c r="J144" s="5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</row>
    <row r="145" ht="15.75" customHeight="1">
      <c r="A145" s="19"/>
      <c r="B145" s="19"/>
      <c r="C145" s="19"/>
      <c r="D145" s="23"/>
      <c r="E145" s="23"/>
      <c r="F145" s="53"/>
      <c r="G145" s="23"/>
      <c r="H145" s="53"/>
      <c r="I145" s="23"/>
      <c r="J145" s="5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</row>
    <row r="146" ht="15.75" customHeight="1">
      <c r="A146" s="19"/>
      <c r="B146" s="19"/>
      <c r="C146" s="19"/>
      <c r="D146" s="23"/>
      <c r="E146" s="23"/>
      <c r="F146" s="53"/>
      <c r="G146" s="23"/>
      <c r="H146" s="53"/>
      <c r="I146" s="23"/>
      <c r="J146" s="5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</row>
    <row r="147" ht="15.75" customHeight="1">
      <c r="A147" s="19"/>
      <c r="B147" s="19"/>
      <c r="C147" s="19"/>
      <c r="D147" s="23"/>
      <c r="E147" s="23"/>
      <c r="F147" s="53"/>
      <c r="G147" s="23"/>
      <c r="H147" s="53"/>
      <c r="I147" s="23"/>
      <c r="J147" s="5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</row>
    <row r="148" ht="15.75" customHeight="1">
      <c r="A148" s="19"/>
      <c r="B148" s="19"/>
      <c r="C148" s="19"/>
      <c r="D148" s="23"/>
      <c r="E148" s="23"/>
      <c r="F148" s="53"/>
      <c r="G148" s="23"/>
      <c r="H148" s="53"/>
      <c r="I148" s="23"/>
      <c r="J148" s="5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</row>
    <row r="149" ht="15.75" customHeight="1">
      <c r="A149" s="19"/>
      <c r="B149" s="19"/>
      <c r="C149" s="19"/>
      <c r="D149" s="23"/>
      <c r="E149" s="23"/>
      <c r="F149" s="53"/>
      <c r="G149" s="23"/>
      <c r="H149" s="53"/>
      <c r="I149" s="23"/>
      <c r="J149" s="5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</row>
    <row r="150" ht="15.75" customHeight="1">
      <c r="A150" s="19"/>
      <c r="B150" s="19"/>
      <c r="C150" s="19"/>
      <c r="D150" s="23"/>
      <c r="E150" s="23"/>
      <c r="F150" s="53"/>
      <c r="G150" s="23"/>
      <c r="H150" s="53"/>
      <c r="I150" s="23"/>
      <c r="J150" s="5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</row>
    <row r="151" ht="15.75" customHeight="1">
      <c r="A151" s="19"/>
      <c r="B151" s="19"/>
      <c r="C151" s="19"/>
      <c r="D151" s="23"/>
      <c r="E151" s="23"/>
      <c r="F151" s="53"/>
      <c r="G151" s="23"/>
      <c r="H151" s="53"/>
      <c r="I151" s="23"/>
      <c r="J151" s="5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</row>
    <row r="152" ht="15.75" customHeight="1">
      <c r="A152" s="19"/>
      <c r="B152" s="19"/>
      <c r="C152" s="19"/>
      <c r="D152" s="23"/>
      <c r="E152" s="23"/>
      <c r="F152" s="53"/>
      <c r="G152" s="23"/>
      <c r="H152" s="53"/>
      <c r="I152" s="23"/>
      <c r="J152" s="5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</row>
    <row r="153" ht="15.75" customHeight="1">
      <c r="A153" s="19"/>
      <c r="B153" s="19"/>
      <c r="C153" s="19"/>
      <c r="D153" s="23"/>
      <c r="E153" s="23"/>
      <c r="F153" s="53"/>
      <c r="G153" s="23"/>
      <c r="H153" s="53"/>
      <c r="I153" s="23"/>
      <c r="J153" s="5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</row>
    <row r="154" ht="15.75" customHeight="1">
      <c r="A154" s="19"/>
      <c r="B154" s="19"/>
      <c r="C154" s="19"/>
      <c r="D154" s="23"/>
      <c r="E154" s="23"/>
      <c r="F154" s="53"/>
      <c r="G154" s="23"/>
      <c r="H154" s="53"/>
      <c r="I154" s="23"/>
      <c r="J154" s="5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</row>
    <row r="155" ht="15.75" customHeight="1">
      <c r="A155" s="19"/>
      <c r="B155" s="19"/>
      <c r="C155" s="19"/>
      <c r="D155" s="23"/>
      <c r="E155" s="23"/>
      <c r="F155" s="53"/>
      <c r="G155" s="23"/>
      <c r="H155" s="53"/>
      <c r="I155" s="23"/>
      <c r="J155" s="5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</row>
    <row r="156" ht="15.75" customHeight="1">
      <c r="A156" s="19"/>
      <c r="B156" s="19"/>
      <c r="C156" s="19"/>
      <c r="D156" s="23"/>
      <c r="E156" s="23"/>
      <c r="F156" s="53"/>
      <c r="G156" s="23"/>
      <c r="H156" s="53"/>
      <c r="I156" s="23"/>
      <c r="J156" s="5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</row>
    <row r="157" ht="15.75" customHeight="1">
      <c r="A157" s="19"/>
      <c r="B157" s="19"/>
      <c r="C157" s="19"/>
      <c r="D157" s="23"/>
      <c r="E157" s="23"/>
      <c r="F157" s="53"/>
      <c r="G157" s="23"/>
      <c r="H157" s="53"/>
      <c r="I157" s="23"/>
      <c r="J157" s="5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</row>
    <row r="158" ht="15.75" customHeight="1">
      <c r="A158" s="19"/>
      <c r="B158" s="19"/>
      <c r="C158" s="19"/>
      <c r="D158" s="23"/>
      <c r="E158" s="23"/>
      <c r="F158" s="53"/>
      <c r="G158" s="23"/>
      <c r="H158" s="53"/>
      <c r="I158" s="23"/>
      <c r="J158" s="5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</row>
    <row r="159" ht="15.75" customHeight="1">
      <c r="A159" s="19"/>
      <c r="B159" s="19"/>
      <c r="C159" s="19"/>
      <c r="D159" s="23"/>
      <c r="E159" s="23"/>
      <c r="F159" s="53"/>
      <c r="G159" s="23"/>
      <c r="H159" s="53"/>
      <c r="I159" s="23"/>
      <c r="J159" s="5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</row>
    <row r="160" ht="15.75" customHeight="1">
      <c r="A160" s="19"/>
      <c r="B160" s="19"/>
      <c r="C160" s="19"/>
      <c r="D160" s="23"/>
      <c r="E160" s="23"/>
      <c r="F160" s="53"/>
      <c r="G160" s="23"/>
      <c r="H160" s="53"/>
      <c r="I160" s="23"/>
      <c r="J160" s="5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</row>
    <row r="161" ht="15.75" customHeight="1">
      <c r="A161" s="19"/>
      <c r="B161" s="19"/>
      <c r="C161" s="19"/>
      <c r="D161" s="23"/>
      <c r="E161" s="23"/>
      <c r="F161" s="53"/>
      <c r="G161" s="23"/>
      <c r="H161" s="53"/>
      <c r="I161" s="23"/>
      <c r="J161" s="5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</row>
    <row r="162" ht="15.75" customHeight="1">
      <c r="A162" s="19"/>
      <c r="B162" s="19"/>
      <c r="C162" s="19"/>
      <c r="D162" s="23"/>
      <c r="E162" s="23"/>
      <c r="F162" s="53"/>
      <c r="G162" s="23"/>
      <c r="H162" s="53"/>
      <c r="I162" s="23"/>
      <c r="J162" s="5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</row>
    <row r="163" ht="15.75" customHeight="1">
      <c r="A163" s="19"/>
      <c r="B163" s="19"/>
      <c r="C163" s="19"/>
      <c r="D163" s="23"/>
      <c r="E163" s="23"/>
      <c r="F163" s="53"/>
      <c r="G163" s="23"/>
      <c r="H163" s="53"/>
      <c r="I163" s="23"/>
      <c r="J163" s="5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</row>
    <row r="164" ht="15.75" customHeight="1">
      <c r="A164" s="19"/>
      <c r="B164" s="19"/>
      <c r="C164" s="19"/>
      <c r="D164" s="23"/>
      <c r="E164" s="23"/>
      <c r="F164" s="53"/>
      <c r="G164" s="23"/>
      <c r="H164" s="53"/>
      <c r="I164" s="23"/>
      <c r="J164" s="5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</row>
    <row r="165" ht="15.75" customHeight="1">
      <c r="A165" s="19"/>
      <c r="B165" s="19"/>
      <c r="C165" s="19"/>
      <c r="D165" s="23"/>
      <c r="E165" s="23"/>
      <c r="F165" s="53"/>
      <c r="G165" s="23"/>
      <c r="H165" s="53"/>
      <c r="I165" s="23"/>
      <c r="J165" s="5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</row>
    <row r="166" ht="15.75" customHeight="1">
      <c r="A166" s="19"/>
      <c r="B166" s="19"/>
      <c r="C166" s="19"/>
      <c r="D166" s="23"/>
      <c r="E166" s="23"/>
      <c r="F166" s="53"/>
      <c r="G166" s="23"/>
      <c r="H166" s="53"/>
      <c r="I166" s="23"/>
      <c r="J166" s="5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</row>
    <row r="167" ht="15.75" customHeight="1">
      <c r="A167" s="19"/>
      <c r="B167" s="19"/>
      <c r="C167" s="19"/>
      <c r="D167" s="23"/>
      <c r="E167" s="23"/>
      <c r="F167" s="53"/>
      <c r="G167" s="23"/>
      <c r="H167" s="53"/>
      <c r="I167" s="23"/>
      <c r="J167" s="5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</row>
    <row r="168" ht="15.75" customHeight="1">
      <c r="A168" s="19"/>
      <c r="B168" s="19"/>
      <c r="C168" s="19"/>
      <c r="D168" s="23"/>
      <c r="E168" s="23"/>
      <c r="F168" s="53"/>
      <c r="G168" s="23"/>
      <c r="H168" s="53"/>
      <c r="I168" s="23"/>
      <c r="J168" s="5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</row>
    <row r="169" ht="15.75" customHeight="1">
      <c r="A169" s="19"/>
      <c r="B169" s="19"/>
      <c r="C169" s="19"/>
      <c r="D169" s="23"/>
      <c r="E169" s="23"/>
      <c r="F169" s="53"/>
      <c r="G169" s="23"/>
      <c r="H169" s="53"/>
      <c r="I169" s="23"/>
      <c r="J169" s="5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ht="15.75" customHeight="1">
      <c r="A170" s="19"/>
      <c r="B170" s="19"/>
      <c r="C170" s="19"/>
      <c r="D170" s="23"/>
      <c r="E170" s="23"/>
      <c r="F170" s="53"/>
      <c r="G170" s="23"/>
      <c r="H170" s="53"/>
      <c r="I170" s="23"/>
      <c r="J170" s="5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</row>
    <row r="171" ht="15.75" customHeight="1">
      <c r="A171" s="19"/>
      <c r="B171" s="19"/>
      <c r="C171" s="19"/>
      <c r="D171" s="23"/>
      <c r="E171" s="23"/>
      <c r="F171" s="53"/>
      <c r="G171" s="23"/>
      <c r="H171" s="53"/>
      <c r="I171" s="23"/>
      <c r="J171" s="5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</row>
    <row r="172" ht="15.75" customHeight="1">
      <c r="A172" s="19"/>
      <c r="B172" s="19"/>
      <c r="C172" s="19"/>
      <c r="D172" s="23"/>
      <c r="E172" s="23"/>
      <c r="F172" s="53"/>
      <c r="G172" s="23"/>
      <c r="H172" s="53"/>
      <c r="I172" s="23"/>
      <c r="J172" s="5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</row>
    <row r="173" ht="15.75" customHeight="1">
      <c r="A173" s="19"/>
      <c r="B173" s="19"/>
      <c r="C173" s="19"/>
      <c r="D173" s="23"/>
      <c r="E173" s="23"/>
      <c r="F173" s="53"/>
      <c r="G173" s="23"/>
      <c r="H173" s="53"/>
      <c r="I173" s="23"/>
      <c r="J173" s="5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</row>
    <row r="174" ht="15.75" customHeight="1">
      <c r="A174" s="19"/>
      <c r="B174" s="19"/>
      <c r="C174" s="19"/>
      <c r="D174" s="23"/>
      <c r="E174" s="23"/>
      <c r="F174" s="53"/>
      <c r="G174" s="23"/>
      <c r="H174" s="53"/>
      <c r="I174" s="23"/>
      <c r="J174" s="5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</row>
    <row r="175" ht="15.75" customHeight="1">
      <c r="A175" s="19"/>
      <c r="B175" s="19"/>
      <c r="C175" s="19"/>
      <c r="D175" s="23"/>
      <c r="E175" s="23"/>
      <c r="F175" s="53"/>
      <c r="G175" s="23"/>
      <c r="H175" s="53"/>
      <c r="I175" s="23"/>
      <c r="J175" s="5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</row>
    <row r="176" ht="15.75" customHeight="1">
      <c r="A176" s="19"/>
      <c r="B176" s="19"/>
      <c r="C176" s="19"/>
      <c r="D176" s="23"/>
      <c r="E176" s="23"/>
      <c r="F176" s="53"/>
      <c r="G176" s="23"/>
      <c r="H176" s="53"/>
      <c r="I176" s="23"/>
      <c r="J176" s="5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</row>
    <row r="177" ht="15.75" customHeight="1">
      <c r="A177" s="19"/>
      <c r="B177" s="19"/>
      <c r="C177" s="19"/>
      <c r="D177" s="23"/>
      <c r="E177" s="23"/>
      <c r="F177" s="53"/>
      <c r="G177" s="23"/>
      <c r="H177" s="53"/>
      <c r="I177" s="23"/>
      <c r="J177" s="5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</row>
    <row r="178" ht="15.75" customHeight="1">
      <c r="A178" s="19"/>
      <c r="B178" s="19"/>
      <c r="C178" s="19"/>
      <c r="D178" s="23"/>
      <c r="E178" s="23"/>
      <c r="F178" s="53"/>
      <c r="G178" s="23"/>
      <c r="H178" s="53"/>
      <c r="I178" s="23"/>
      <c r="J178" s="5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</row>
    <row r="179" ht="15.75" customHeight="1">
      <c r="A179" s="19"/>
      <c r="B179" s="19"/>
      <c r="C179" s="19"/>
      <c r="D179" s="23"/>
      <c r="E179" s="23"/>
      <c r="F179" s="53"/>
      <c r="G179" s="23"/>
      <c r="H179" s="53"/>
      <c r="I179" s="23"/>
      <c r="J179" s="5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ht="15.75" customHeight="1">
      <c r="A180" s="19"/>
      <c r="B180" s="19"/>
      <c r="C180" s="19"/>
      <c r="D180" s="23"/>
      <c r="E180" s="23"/>
      <c r="F180" s="53"/>
      <c r="G180" s="23"/>
      <c r="H180" s="53"/>
      <c r="I180" s="23"/>
      <c r="J180" s="5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</row>
    <row r="181" ht="15.75" customHeight="1">
      <c r="A181" s="19"/>
      <c r="B181" s="19"/>
      <c r="C181" s="19"/>
      <c r="D181" s="23"/>
      <c r="E181" s="23"/>
      <c r="F181" s="53"/>
      <c r="G181" s="23"/>
      <c r="H181" s="53"/>
      <c r="I181" s="23"/>
      <c r="J181" s="5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</row>
    <row r="182" ht="15.75" customHeight="1">
      <c r="A182" s="19"/>
      <c r="B182" s="19"/>
      <c r="C182" s="19"/>
      <c r="D182" s="23"/>
      <c r="E182" s="23"/>
      <c r="F182" s="53"/>
      <c r="G182" s="23"/>
      <c r="H182" s="53"/>
      <c r="I182" s="23"/>
      <c r="J182" s="5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</row>
    <row r="183" ht="15.75" customHeight="1">
      <c r="A183" s="19"/>
      <c r="B183" s="19"/>
      <c r="C183" s="19"/>
      <c r="D183" s="23"/>
      <c r="E183" s="23"/>
      <c r="F183" s="53"/>
      <c r="G183" s="23"/>
      <c r="H183" s="53"/>
      <c r="I183" s="23"/>
      <c r="J183" s="5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</row>
    <row r="184" ht="15.75" customHeight="1">
      <c r="A184" s="19"/>
      <c r="B184" s="19"/>
      <c r="C184" s="19"/>
      <c r="D184" s="23"/>
      <c r="E184" s="23"/>
      <c r="F184" s="53"/>
      <c r="G184" s="23"/>
      <c r="H184" s="53"/>
      <c r="I184" s="23"/>
      <c r="J184" s="5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</row>
    <row r="185" ht="15.75" customHeight="1">
      <c r="A185" s="19"/>
      <c r="B185" s="19"/>
      <c r="C185" s="19"/>
      <c r="D185" s="23"/>
      <c r="E185" s="23"/>
      <c r="F185" s="53"/>
      <c r="G185" s="23"/>
      <c r="H185" s="53"/>
      <c r="I185" s="23"/>
      <c r="J185" s="5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</row>
    <row r="186" ht="15.75" customHeight="1">
      <c r="A186" s="19"/>
      <c r="B186" s="19"/>
      <c r="C186" s="19"/>
      <c r="D186" s="23"/>
      <c r="E186" s="23"/>
      <c r="F186" s="53"/>
      <c r="G186" s="23"/>
      <c r="H186" s="53"/>
      <c r="I186" s="23"/>
      <c r="J186" s="5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</row>
    <row r="187" ht="15.75" customHeight="1">
      <c r="A187" s="19"/>
      <c r="B187" s="19"/>
      <c r="C187" s="19"/>
      <c r="D187" s="23"/>
      <c r="E187" s="23"/>
      <c r="F187" s="53"/>
      <c r="G187" s="23"/>
      <c r="H187" s="53"/>
      <c r="I187" s="23"/>
      <c r="J187" s="5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</row>
    <row r="188" ht="15.75" customHeight="1">
      <c r="A188" s="19"/>
      <c r="B188" s="19"/>
      <c r="C188" s="19"/>
      <c r="D188" s="23"/>
      <c r="E188" s="23"/>
      <c r="F188" s="53"/>
      <c r="G188" s="23"/>
      <c r="H188" s="53"/>
      <c r="I188" s="23"/>
      <c r="J188" s="5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</row>
    <row r="189" ht="15.75" customHeight="1">
      <c r="A189" s="19"/>
      <c r="B189" s="19"/>
      <c r="C189" s="19"/>
      <c r="D189" s="23"/>
      <c r="E189" s="23"/>
      <c r="F189" s="53"/>
      <c r="G189" s="23"/>
      <c r="H189" s="53"/>
      <c r="I189" s="23"/>
      <c r="J189" s="5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</row>
    <row r="190" ht="15.75" customHeight="1">
      <c r="A190" s="19"/>
      <c r="B190" s="19"/>
      <c r="C190" s="19"/>
      <c r="D190" s="23"/>
      <c r="E190" s="23"/>
      <c r="F190" s="53"/>
      <c r="G190" s="23"/>
      <c r="H190" s="53"/>
      <c r="I190" s="23"/>
      <c r="J190" s="5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</row>
    <row r="191" ht="15.75" customHeight="1">
      <c r="A191" s="19"/>
      <c r="B191" s="19"/>
      <c r="C191" s="19"/>
      <c r="D191" s="23"/>
      <c r="E191" s="23"/>
      <c r="F191" s="53"/>
      <c r="G191" s="23"/>
      <c r="H191" s="53"/>
      <c r="I191" s="23"/>
      <c r="J191" s="5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</row>
    <row r="192" ht="15.75" customHeight="1">
      <c r="A192" s="19"/>
      <c r="B192" s="19"/>
      <c r="C192" s="19"/>
      <c r="D192" s="23"/>
      <c r="E192" s="23"/>
      <c r="F192" s="53"/>
      <c r="G192" s="23"/>
      <c r="H192" s="53"/>
      <c r="I192" s="23"/>
      <c r="J192" s="5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ht="15.75" customHeight="1">
      <c r="A193" s="19"/>
      <c r="B193" s="19"/>
      <c r="C193" s="19"/>
      <c r="D193" s="23"/>
      <c r="E193" s="23"/>
      <c r="F193" s="53"/>
      <c r="G193" s="23"/>
      <c r="H193" s="53"/>
      <c r="I193" s="23"/>
      <c r="J193" s="5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</row>
    <row r="194" ht="15.75" customHeight="1">
      <c r="A194" s="19"/>
      <c r="B194" s="19"/>
      <c r="C194" s="19"/>
      <c r="D194" s="23"/>
      <c r="E194" s="23"/>
      <c r="F194" s="53"/>
      <c r="G194" s="23"/>
      <c r="H194" s="53"/>
      <c r="I194" s="23"/>
      <c r="J194" s="5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</row>
    <row r="195" ht="15.75" customHeight="1">
      <c r="A195" s="19"/>
      <c r="B195" s="19"/>
      <c r="C195" s="19"/>
      <c r="D195" s="23"/>
      <c r="E195" s="23"/>
      <c r="F195" s="53"/>
      <c r="G195" s="23"/>
      <c r="H195" s="53"/>
      <c r="I195" s="23"/>
      <c r="J195" s="5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</row>
    <row r="196" ht="15.75" customHeight="1">
      <c r="A196" s="19"/>
      <c r="B196" s="19"/>
      <c r="C196" s="19"/>
      <c r="D196" s="23"/>
      <c r="E196" s="23"/>
      <c r="F196" s="53"/>
      <c r="G196" s="23"/>
      <c r="H196" s="53"/>
      <c r="I196" s="23"/>
      <c r="J196" s="5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</row>
    <row r="197" ht="15.75" customHeight="1">
      <c r="A197" s="19"/>
      <c r="B197" s="19"/>
      <c r="C197" s="19"/>
      <c r="D197" s="23"/>
      <c r="E197" s="23"/>
      <c r="F197" s="53"/>
      <c r="G197" s="23"/>
      <c r="H197" s="53"/>
      <c r="I197" s="23"/>
      <c r="J197" s="5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</row>
    <row r="198" ht="15.75" customHeight="1">
      <c r="A198" s="19"/>
      <c r="B198" s="19"/>
      <c r="C198" s="19"/>
      <c r="D198" s="23"/>
      <c r="E198" s="23"/>
      <c r="F198" s="53"/>
      <c r="G198" s="23"/>
      <c r="H198" s="53"/>
      <c r="I198" s="23"/>
      <c r="J198" s="5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</row>
    <row r="199" ht="15.75" customHeight="1">
      <c r="A199" s="19"/>
      <c r="B199" s="19"/>
      <c r="C199" s="19"/>
      <c r="D199" s="23"/>
      <c r="E199" s="23"/>
      <c r="F199" s="53"/>
      <c r="G199" s="23"/>
      <c r="H199" s="53"/>
      <c r="I199" s="23"/>
      <c r="J199" s="5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</row>
    <row r="200" ht="15.75" customHeight="1">
      <c r="A200" s="19"/>
      <c r="B200" s="19"/>
      <c r="C200" s="19"/>
      <c r="D200" s="23"/>
      <c r="E200" s="23"/>
      <c r="F200" s="53"/>
      <c r="G200" s="23"/>
      <c r="H200" s="53"/>
      <c r="I200" s="23"/>
      <c r="J200" s="5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</row>
    <row r="201" ht="15.75" customHeight="1">
      <c r="A201" s="19"/>
      <c r="B201" s="19"/>
      <c r="C201" s="19"/>
      <c r="D201" s="23"/>
      <c r="E201" s="23"/>
      <c r="F201" s="53"/>
      <c r="G201" s="23"/>
      <c r="H201" s="53"/>
      <c r="I201" s="23"/>
      <c r="J201" s="5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</row>
    <row r="202" ht="15.75" customHeight="1">
      <c r="A202" s="19"/>
      <c r="B202" s="19"/>
      <c r="C202" s="19"/>
      <c r="D202" s="23"/>
      <c r="E202" s="23"/>
      <c r="F202" s="53"/>
      <c r="G202" s="23"/>
      <c r="H202" s="53"/>
      <c r="I202" s="23"/>
      <c r="J202" s="5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</row>
    <row r="203" ht="15.75" customHeight="1">
      <c r="A203" s="19"/>
      <c r="B203" s="19"/>
      <c r="C203" s="19"/>
      <c r="D203" s="23"/>
      <c r="E203" s="23"/>
      <c r="F203" s="53"/>
      <c r="G203" s="23"/>
      <c r="H203" s="53"/>
      <c r="I203" s="23"/>
      <c r="J203" s="5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</row>
    <row r="204" ht="15.75" customHeight="1">
      <c r="A204" s="19"/>
      <c r="B204" s="19"/>
      <c r="C204" s="19"/>
      <c r="D204" s="23"/>
      <c r="E204" s="23"/>
      <c r="F204" s="53"/>
      <c r="G204" s="23"/>
      <c r="H204" s="53"/>
      <c r="I204" s="23"/>
      <c r="J204" s="5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</row>
    <row r="205" ht="15.75" customHeight="1">
      <c r="A205" s="19"/>
      <c r="B205" s="19"/>
      <c r="C205" s="19"/>
      <c r="D205" s="23"/>
      <c r="E205" s="23"/>
      <c r="F205" s="53"/>
      <c r="G205" s="23"/>
      <c r="H205" s="53"/>
      <c r="I205" s="23"/>
      <c r="J205" s="5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</row>
    <row r="206" ht="15.75" customHeight="1">
      <c r="A206" s="19"/>
      <c r="B206" s="19"/>
      <c r="C206" s="19"/>
      <c r="D206" s="23"/>
      <c r="E206" s="23"/>
      <c r="F206" s="53"/>
      <c r="G206" s="23"/>
      <c r="H206" s="53"/>
      <c r="I206" s="23"/>
      <c r="J206" s="5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</row>
    <row r="207" ht="15.75" customHeight="1">
      <c r="A207" s="19"/>
      <c r="B207" s="19"/>
      <c r="C207" s="19"/>
      <c r="D207" s="23"/>
      <c r="E207" s="23"/>
      <c r="F207" s="53"/>
      <c r="G207" s="23"/>
      <c r="H207" s="53"/>
      <c r="I207" s="23"/>
      <c r="J207" s="5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</row>
    <row r="208" ht="15.75" customHeight="1">
      <c r="A208" s="19"/>
      <c r="B208" s="19"/>
      <c r="C208" s="19"/>
      <c r="D208" s="23"/>
      <c r="E208" s="23"/>
      <c r="F208" s="53"/>
      <c r="G208" s="23"/>
      <c r="H208" s="53"/>
      <c r="I208" s="23"/>
      <c r="J208" s="5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</row>
    <row r="209" ht="15.75" customHeight="1">
      <c r="A209" s="19"/>
      <c r="B209" s="19"/>
      <c r="C209" s="19"/>
      <c r="D209" s="23"/>
      <c r="E209" s="23"/>
      <c r="F209" s="53"/>
      <c r="G209" s="23"/>
      <c r="H209" s="53"/>
      <c r="I209" s="23"/>
      <c r="J209" s="5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</row>
    <row r="210" ht="15.75" customHeight="1">
      <c r="A210" s="19"/>
      <c r="B210" s="19"/>
      <c r="C210" s="19"/>
      <c r="D210" s="23"/>
      <c r="E210" s="23"/>
      <c r="F210" s="53"/>
      <c r="G210" s="23"/>
      <c r="H210" s="53"/>
      <c r="I210" s="23"/>
      <c r="J210" s="5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</row>
    <row r="211" ht="15.75" customHeight="1">
      <c r="A211" s="19"/>
      <c r="B211" s="19"/>
      <c r="C211" s="19"/>
      <c r="D211" s="23"/>
      <c r="E211" s="23"/>
      <c r="F211" s="53"/>
      <c r="G211" s="23"/>
      <c r="H211" s="53"/>
      <c r="I211" s="23"/>
      <c r="J211" s="5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</row>
    <row r="212" ht="15.75" customHeight="1">
      <c r="A212" s="19"/>
      <c r="B212" s="19"/>
      <c r="C212" s="19"/>
      <c r="D212" s="23"/>
      <c r="E212" s="23"/>
      <c r="F212" s="53"/>
      <c r="G212" s="23"/>
      <c r="H212" s="53"/>
      <c r="I212" s="23"/>
      <c r="J212" s="5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</row>
    <row r="213" ht="15.75" customHeight="1">
      <c r="A213" s="19"/>
      <c r="B213" s="19"/>
      <c r="C213" s="19"/>
      <c r="D213" s="23"/>
      <c r="E213" s="23"/>
      <c r="F213" s="53"/>
      <c r="G213" s="23"/>
      <c r="H213" s="53"/>
      <c r="I213" s="23"/>
      <c r="J213" s="5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</row>
    <row r="214" ht="15.75" customHeight="1">
      <c r="A214" s="19"/>
      <c r="B214" s="19"/>
      <c r="C214" s="19"/>
      <c r="D214" s="23"/>
      <c r="E214" s="23"/>
      <c r="F214" s="53"/>
      <c r="G214" s="23"/>
      <c r="H214" s="53"/>
      <c r="I214" s="23"/>
      <c r="J214" s="5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</row>
    <row r="215" ht="15.75" customHeight="1">
      <c r="A215" s="19"/>
      <c r="B215" s="19"/>
      <c r="C215" s="19"/>
      <c r="D215" s="23"/>
      <c r="E215" s="23"/>
      <c r="F215" s="53"/>
      <c r="G215" s="23"/>
      <c r="H215" s="53"/>
      <c r="I215" s="23"/>
      <c r="J215" s="5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</row>
    <row r="216" ht="15.75" customHeight="1">
      <c r="A216" s="19"/>
      <c r="B216" s="19"/>
      <c r="C216" s="19"/>
      <c r="D216" s="23"/>
      <c r="E216" s="23"/>
      <c r="F216" s="53"/>
      <c r="G216" s="23"/>
      <c r="H216" s="53"/>
      <c r="I216" s="23"/>
      <c r="J216" s="5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</row>
    <row r="217" ht="15.75" customHeight="1">
      <c r="A217" s="19"/>
      <c r="B217" s="19"/>
      <c r="C217" s="19"/>
      <c r="D217" s="23"/>
      <c r="E217" s="23"/>
      <c r="F217" s="53"/>
      <c r="G217" s="23"/>
      <c r="H217" s="53"/>
      <c r="I217" s="23"/>
      <c r="J217" s="5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</row>
    <row r="218" ht="15.75" customHeight="1">
      <c r="A218" s="19"/>
      <c r="B218" s="19"/>
      <c r="C218" s="19"/>
      <c r="D218" s="23"/>
      <c r="E218" s="23"/>
      <c r="F218" s="53"/>
      <c r="G218" s="23"/>
      <c r="H218" s="53"/>
      <c r="I218" s="23"/>
      <c r="J218" s="5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</row>
    <row r="219" ht="15.75" customHeight="1">
      <c r="A219" s="19"/>
      <c r="B219" s="19"/>
      <c r="C219" s="19"/>
      <c r="D219" s="23"/>
      <c r="E219" s="23"/>
      <c r="F219" s="53"/>
      <c r="G219" s="23"/>
      <c r="H219" s="53"/>
      <c r="I219" s="23"/>
      <c r="J219" s="5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</row>
    <row r="220" ht="15.75" customHeight="1">
      <c r="A220" s="19"/>
      <c r="B220" s="19"/>
      <c r="C220" s="19"/>
      <c r="D220" s="23"/>
      <c r="E220" s="23"/>
      <c r="F220" s="53"/>
      <c r="G220" s="23"/>
      <c r="H220" s="53"/>
      <c r="I220" s="23"/>
      <c r="J220" s="5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</row>
    <row r="221" ht="15.75" customHeight="1">
      <c r="A221" s="19"/>
      <c r="B221" s="19"/>
      <c r="C221" s="19"/>
      <c r="D221" s="23"/>
      <c r="E221" s="23"/>
      <c r="F221" s="53"/>
      <c r="G221" s="23"/>
      <c r="H221" s="53"/>
      <c r="I221" s="23"/>
      <c r="J221" s="5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</row>
    <row r="222" ht="15.75" customHeight="1">
      <c r="A222" s="19"/>
      <c r="B222" s="19"/>
      <c r="C222" s="19"/>
      <c r="D222" s="23"/>
      <c r="E222" s="23"/>
      <c r="F222" s="53"/>
      <c r="G222" s="23"/>
      <c r="H222" s="53"/>
      <c r="I222" s="23"/>
      <c r="J222" s="5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</row>
    <row r="223" ht="15.75" customHeight="1">
      <c r="A223" s="19"/>
      <c r="B223" s="19"/>
      <c r="C223" s="19"/>
      <c r="D223" s="23"/>
      <c r="E223" s="23"/>
      <c r="F223" s="53"/>
      <c r="G223" s="23"/>
      <c r="H223" s="53"/>
      <c r="I223" s="23"/>
      <c r="J223" s="5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</row>
    <row r="224" ht="15.75" customHeight="1">
      <c r="A224" s="19"/>
      <c r="B224" s="19"/>
      <c r="C224" s="19"/>
      <c r="D224" s="23"/>
      <c r="E224" s="23"/>
      <c r="F224" s="53"/>
      <c r="G224" s="23"/>
      <c r="H224" s="53"/>
      <c r="I224" s="23"/>
      <c r="J224" s="5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</row>
    <row r="225" ht="15.75" customHeight="1">
      <c r="A225" s="19"/>
      <c r="B225" s="19"/>
      <c r="C225" s="19"/>
      <c r="D225" s="23"/>
      <c r="E225" s="23"/>
      <c r="F225" s="53"/>
      <c r="G225" s="23"/>
      <c r="H225" s="53"/>
      <c r="I225" s="23"/>
      <c r="J225" s="5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</row>
    <row r="226" ht="15.75" customHeight="1">
      <c r="A226" s="19"/>
      <c r="B226" s="19"/>
      <c r="C226" s="19"/>
      <c r="D226" s="23"/>
      <c r="E226" s="23"/>
      <c r="F226" s="53"/>
      <c r="G226" s="23"/>
      <c r="H226" s="53"/>
      <c r="I226" s="23"/>
      <c r="J226" s="5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6">
    <mergeCell ref="A1:A2"/>
    <mergeCell ref="B1:B2"/>
    <mergeCell ref="C1:C2"/>
    <mergeCell ref="D1:D2"/>
    <mergeCell ref="F1:G1"/>
    <mergeCell ref="H1:I1"/>
    <mergeCell ref="J1:K1"/>
    <mergeCell ref="V1:V2"/>
    <mergeCell ref="W1:W2"/>
    <mergeCell ref="L1:M1"/>
    <mergeCell ref="N1:N2"/>
    <mergeCell ref="O1:O2"/>
    <mergeCell ref="P1:P2"/>
    <mergeCell ref="S1:S2"/>
    <mergeCell ref="T1:T2"/>
    <mergeCell ref="U1:U2"/>
  </mergeCells>
  <conditionalFormatting sqref="R28 X28:AQ28 C37:M37 N42:Q42">
    <cfRule type="cellIs" dxfId="0" priority="1" operator="equal">
      <formula>"ok"</formula>
    </cfRule>
  </conditionalFormatting>
  <conditionalFormatting sqref="R28 X28:AQ28 C37:M37 N42:Q42">
    <cfRule type="cellIs" dxfId="1" priority="2" operator="equal">
      <formula>"no"</formula>
    </cfRule>
  </conditionalFormatting>
  <printOptions/>
  <pageMargins bottom="0.75" footer="0.0" header="0.0" left="0.7" right="0.7" top="0.75"/>
  <pageSetup fitToHeight="0" paperSize="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hidden="1" min="1" max="1" width="7.5"/>
    <col customWidth="1" hidden="1" min="2" max="2" width="7.0"/>
    <col customWidth="1" min="3" max="3" width="5.0"/>
    <col customWidth="1" min="4" max="4" width="22.38"/>
    <col customWidth="1" min="5" max="5" width="7.5"/>
    <col customWidth="1" min="6" max="15" width="11.5"/>
    <col customWidth="1" min="16" max="19" width="8.0"/>
    <col customWidth="1" hidden="1" min="20" max="20" width="8.0"/>
    <col customWidth="1" min="21" max="21" width="15.75"/>
    <col customWidth="1" min="22" max="22" width="8.0"/>
    <col customWidth="1" min="23" max="23" width="9.0"/>
    <col customWidth="1" min="24" max="28" width="8.0"/>
  </cols>
  <sheetData>
    <row r="1" ht="12.75" customHeight="1">
      <c r="A1" s="1" t="s">
        <v>0</v>
      </c>
      <c r="B1" s="1" t="s">
        <v>1</v>
      </c>
      <c r="C1" s="2" t="s">
        <v>2</v>
      </c>
      <c r="D1" s="3" t="s">
        <v>3</v>
      </c>
      <c r="E1" s="4"/>
      <c r="F1" s="5" t="s">
        <v>4</v>
      </c>
      <c r="G1" s="6"/>
      <c r="H1" s="5" t="s">
        <v>5</v>
      </c>
      <c r="I1" s="6"/>
      <c r="J1" s="5" t="s">
        <v>6</v>
      </c>
      <c r="K1" s="6"/>
      <c r="L1" s="7"/>
      <c r="M1" s="6"/>
      <c r="N1" s="8" t="s">
        <v>7</v>
      </c>
      <c r="O1" s="1" t="s">
        <v>8</v>
      </c>
      <c r="P1" s="1" t="s">
        <v>0</v>
      </c>
      <c r="Q1" s="9"/>
      <c r="R1" s="9"/>
      <c r="S1" s="10" t="s">
        <v>0</v>
      </c>
      <c r="T1" s="10" t="s">
        <v>1</v>
      </c>
      <c r="U1" s="11" t="str">
        <f>VLOOKUP($T1,$B:$D,3,0)</f>
        <v>meno</v>
      </c>
      <c r="V1" s="11" t="str">
        <f>VLOOKUP($T1,$B:$N,13,0)</f>
        <v>body</v>
      </c>
      <c r="W1" s="12" t="str">
        <f>VLOOKUP($T1,$B:$O,14,0)</f>
        <v>súčet 3 najlepších</v>
      </c>
    </row>
    <row r="2" ht="16.5" customHeight="1">
      <c r="A2" s="13"/>
      <c r="B2" s="13"/>
      <c r="C2" s="13"/>
      <c r="D2" s="14"/>
      <c r="E2" s="15"/>
      <c r="F2" s="16" t="s">
        <v>9</v>
      </c>
      <c r="G2" s="17" t="s">
        <v>7</v>
      </c>
      <c r="H2" s="16" t="s">
        <v>9</v>
      </c>
      <c r="I2" s="17" t="s">
        <v>7</v>
      </c>
      <c r="J2" s="16" t="s">
        <v>9</v>
      </c>
      <c r="K2" s="16" t="s">
        <v>7</v>
      </c>
      <c r="L2" s="16" t="s">
        <v>9</v>
      </c>
      <c r="M2" s="18" t="s">
        <v>7</v>
      </c>
      <c r="N2" s="13"/>
      <c r="O2" s="13"/>
      <c r="P2" s="13"/>
      <c r="Q2" s="9"/>
      <c r="R2" s="9"/>
      <c r="S2" s="13"/>
      <c r="T2" s="13"/>
      <c r="U2" s="13"/>
      <c r="V2" s="13"/>
      <c r="W2" s="13"/>
    </row>
    <row r="3" ht="15.0" customHeight="1">
      <c r="A3" s="19">
        <f t="shared" ref="A3:A17" si="1">P3</f>
        <v>1</v>
      </c>
      <c r="B3" s="20">
        <f t="shared" ref="B3:B17" si="2">if(A3="","",value(A3&amp;"."&amp; COUNTIF(A$3:A3,A3)))</f>
        <v>1.1</v>
      </c>
      <c r="C3" s="21" t="s">
        <v>10</v>
      </c>
      <c r="D3" s="22" t="s">
        <v>46</v>
      </c>
      <c r="E3" s="23" t="s">
        <v>12</v>
      </c>
      <c r="F3" s="24">
        <f>if($D3="","-",iferror(vlookup($D3,'1.kolo SP ZA'!$A:$B,2,0),"DNS"))</f>
        <v>1</v>
      </c>
      <c r="G3" s="25">
        <f>iferror(VLOOKUP(F3,'pravidla-body'!$A$4:$B$64,2,0),"-")</f>
        <v>100</v>
      </c>
      <c r="H3" s="24">
        <f>if($D3="","-",iferror(vlookup($D3,'2.kolo SP ZA'!$A:$B,2,0),"DNS"))</f>
        <v>1</v>
      </c>
      <c r="I3" s="25">
        <f>iferror(VLOOKUP(H3,'pravidla-body'!$A$4:$B$64,2,0),"-")</f>
        <v>100</v>
      </c>
      <c r="J3" s="24">
        <f>if($D3="","-",iferror(vlookup($D3,'3.kolo SP KE'!$A:$B,2,0),"DNS"))</f>
        <v>1</v>
      </c>
      <c r="K3" s="25">
        <f>iferror(VLOOKUP(J3,'pravidla-body'!$A$4:$B$64,2,0),"-")</f>
        <v>100</v>
      </c>
      <c r="L3" s="24"/>
      <c r="M3" s="25"/>
      <c r="N3" s="53">
        <f t="shared" ref="N3:N17" si="3">if(D3="","-", SUM(G3,I3,K3,M3))</f>
        <v>300</v>
      </c>
      <c r="O3" s="27">
        <f t="shared" ref="O3:O17" si="4">iferror(if(D3="","-", LARGE({G3,I3,K3,M3},1)+LARGE({G3,I3,K3,M3},2)+LARGE({G3,I3,K3,M3},3)),"-")</f>
        <v>300</v>
      </c>
      <c r="P3" s="28">
        <f t="shared" ref="P3:P17" si="5">iferror(if(N3=0,"",if(O3&lt;&gt;"-",RANK(O3,O$3:O$32),RANK(N3,N$3:N$32))),"")</f>
        <v>1</v>
      </c>
      <c r="Q3" s="23"/>
      <c r="R3" s="23"/>
      <c r="S3" s="29">
        <f t="array" ref="S3:S34">SORT(A3:A34,1,1)</f>
        <v>1</v>
      </c>
      <c r="T3" s="30">
        <f t="array" ref="T3:T24">SORT(B3:B24,1,1)</f>
        <v>1.1</v>
      </c>
      <c r="U3" s="31" t="str">
        <f t="shared" ref="U3:U17" si="6">if(S3="","",VLOOKUP($T3,$B:$D,3,0))</f>
        <v>Rebeka Gabčíková</v>
      </c>
      <c r="V3" s="31">
        <f t="shared" ref="V3:V17" si="7">if(S3="","", VLOOKUP($T3,$B:$N,13,0))</f>
        <v>300</v>
      </c>
      <c r="W3" s="32">
        <f t="shared" ref="W3:W17" si="8">if(S3="","", VLOOKUP($T3,$B:$O,14,0))</f>
        <v>300</v>
      </c>
    </row>
    <row r="4" ht="15.0" customHeight="1">
      <c r="A4" s="19">
        <f t="shared" si="1"/>
        <v>2</v>
      </c>
      <c r="B4" s="20">
        <f t="shared" si="2"/>
        <v>2.1</v>
      </c>
      <c r="C4" s="21">
        <f t="shared" ref="C4:C17" si="9">C3+1</f>
        <v>2</v>
      </c>
      <c r="D4" s="22" t="s">
        <v>47</v>
      </c>
      <c r="E4" s="23" t="s">
        <v>12</v>
      </c>
      <c r="F4" s="24" t="str">
        <f>if($D4="","-",iferror(vlookup($D4,'1.kolo SP ZA'!$A:$B,2,0),"DNS"))</f>
        <v>DNS</v>
      </c>
      <c r="G4" s="25">
        <f>iferror(VLOOKUP(F4,'pravidla-body'!$A$4:$B$64,2,0),"-")</f>
        <v>0</v>
      </c>
      <c r="H4" s="24">
        <f>if($D4="","-",iferror(vlookup($D4,'2.kolo SP ZA'!$A:$B,2,0),"DNS"))</f>
        <v>2</v>
      </c>
      <c r="I4" s="25">
        <f>iferror(VLOOKUP(H4,'pravidla-body'!$A$4:$B$64,2,0),"-")</f>
        <v>80</v>
      </c>
      <c r="J4" s="24" t="str">
        <f>if($D4="","-",iferror(vlookup($D4,'3.kolo SP KE'!$A:$B,2,0),"DNS"))</f>
        <v>DNS</v>
      </c>
      <c r="K4" s="25">
        <f>iferror(VLOOKUP(J4,'pravidla-body'!$A$4:$B$64,2,0),"-")</f>
        <v>0</v>
      </c>
      <c r="L4" s="24"/>
      <c r="M4" s="25"/>
      <c r="N4" s="53">
        <f t="shared" si="3"/>
        <v>80</v>
      </c>
      <c r="O4" s="33">
        <f t="shared" si="4"/>
        <v>80</v>
      </c>
      <c r="P4" s="34">
        <f t="shared" si="5"/>
        <v>2</v>
      </c>
      <c r="Q4" s="23"/>
      <c r="R4" s="23"/>
      <c r="S4" s="29">
        <v>2.0</v>
      </c>
      <c r="T4" s="30">
        <v>2.1</v>
      </c>
      <c r="U4" s="35" t="str">
        <f t="shared" si="6"/>
        <v>Denisa Šulcová</v>
      </c>
      <c r="V4" s="35">
        <f t="shared" si="7"/>
        <v>80</v>
      </c>
      <c r="W4" s="36">
        <f t="shared" si="8"/>
        <v>80</v>
      </c>
    </row>
    <row r="5" ht="15.0" customHeight="1">
      <c r="A5" s="19">
        <f t="shared" si="1"/>
        <v>2</v>
      </c>
      <c r="B5" s="20">
        <f t="shared" si="2"/>
        <v>2.2</v>
      </c>
      <c r="C5" s="21">
        <f t="shared" si="9"/>
        <v>3</v>
      </c>
      <c r="D5" s="22" t="s">
        <v>48</v>
      </c>
      <c r="E5" s="23" t="s">
        <v>12</v>
      </c>
      <c r="F5" s="24" t="str">
        <f>if($D5="","-",iferror(vlookup($D5,'1.kolo SP ZA'!$A:$B,2,0),"DNS"))</f>
        <v>DNS</v>
      </c>
      <c r="G5" s="25">
        <f>iferror(VLOOKUP(F5,'pravidla-body'!$A$4:$B$64,2,0),"-")</f>
        <v>0</v>
      </c>
      <c r="H5" s="24" t="str">
        <f>if($D5="","-",iferror(vlookup($D5,'2.kolo SP ZA'!$A:$B,2,0),"DNS"))</f>
        <v>DNS</v>
      </c>
      <c r="I5" s="25">
        <f>iferror(VLOOKUP(H5,'pravidla-body'!$A$4:$B$64,2,0),"-")</f>
        <v>0</v>
      </c>
      <c r="J5" s="24">
        <f>if($D5="","-",iferror(vlookup($D5,'3.kolo SP KE'!$A:$B,2,0),"DNS"))</f>
        <v>2</v>
      </c>
      <c r="K5" s="25">
        <f>iferror(VLOOKUP(J5,'pravidla-body'!$A$4:$B$64,2,0),"-")</f>
        <v>80</v>
      </c>
      <c r="L5" s="24"/>
      <c r="M5" s="25"/>
      <c r="N5" s="53">
        <f t="shared" si="3"/>
        <v>80</v>
      </c>
      <c r="O5" s="33">
        <f t="shared" si="4"/>
        <v>80</v>
      </c>
      <c r="P5" s="34">
        <f t="shared" si="5"/>
        <v>2</v>
      </c>
      <c r="Q5" s="23"/>
      <c r="R5" s="23"/>
      <c r="S5" s="29">
        <v>2.0</v>
      </c>
      <c r="T5" s="30">
        <v>2.2</v>
      </c>
      <c r="U5" s="35" t="str">
        <f t="shared" si="6"/>
        <v>Ľubica Čechová</v>
      </c>
      <c r="V5" s="35">
        <f t="shared" si="7"/>
        <v>80</v>
      </c>
      <c r="W5" s="36">
        <f t="shared" si="8"/>
        <v>80</v>
      </c>
    </row>
    <row r="6" ht="15.0" customHeight="1">
      <c r="A6" s="19" t="str">
        <f t="shared" si="1"/>
        <v/>
      </c>
      <c r="B6" s="20" t="str">
        <f t="shared" si="2"/>
        <v/>
      </c>
      <c r="C6" s="21">
        <f t="shared" si="9"/>
        <v>4</v>
      </c>
      <c r="D6" s="22" t="s">
        <v>49</v>
      </c>
      <c r="E6" s="23" t="s">
        <v>12</v>
      </c>
      <c r="F6" s="24" t="str">
        <f>if($D6="","-",iferror(vlookup($D6,'1.kolo SP ZA'!$A:$B,2,0),"DNS"))</f>
        <v>DNS</v>
      </c>
      <c r="G6" s="25">
        <f>iferror(VLOOKUP(F6,'pravidla-body'!$A$4:$B$64,2,0),"-")</f>
        <v>0</v>
      </c>
      <c r="H6" s="24" t="str">
        <f>if($D6="","-",iferror(vlookup($D6,'2.kolo SP ZA'!$A:$B,2,0),"DNS"))</f>
        <v>DNS</v>
      </c>
      <c r="I6" s="25">
        <f>iferror(VLOOKUP(H6,'pravidla-body'!$A$4:$B$64,2,0),"-")</f>
        <v>0</v>
      </c>
      <c r="J6" s="24" t="str">
        <f>if($D6="","-",iferror(vlookup($D6,'3.kolo SP KE'!$A:$B,2,0),"DNS"))</f>
        <v>DNS</v>
      </c>
      <c r="K6" s="25">
        <f>iferror(VLOOKUP(J6,'pravidla-body'!$A$4:$B$64,2,0),"-")</f>
        <v>0</v>
      </c>
      <c r="L6" s="24"/>
      <c r="M6" s="25"/>
      <c r="N6" s="53">
        <f t="shared" si="3"/>
        <v>0</v>
      </c>
      <c r="O6" s="33">
        <f t="shared" si="4"/>
        <v>0</v>
      </c>
      <c r="P6" s="34" t="str">
        <f t="shared" si="5"/>
        <v/>
      </c>
      <c r="Q6" s="23"/>
      <c r="R6" s="23"/>
      <c r="S6" s="29" t="s">
        <v>30</v>
      </c>
      <c r="T6" s="30" t="s">
        <v>30</v>
      </c>
      <c r="U6" s="35" t="str">
        <f t="shared" si="6"/>
        <v/>
      </c>
      <c r="V6" s="35" t="str">
        <f t="shared" si="7"/>
        <v/>
      </c>
      <c r="W6" s="36" t="str">
        <f t="shared" si="8"/>
        <v/>
      </c>
    </row>
    <row r="7" ht="15.0" customHeight="1">
      <c r="A7" s="19" t="str">
        <f t="shared" si="1"/>
        <v/>
      </c>
      <c r="B7" s="20" t="str">
        <f t="shared" si="2"/>
        <v/>
      </c>
      <c r="C7" s="21">
        <f t="shared" si="9"/>
        <v>5</v>
      </c>
      <c r="D7" s="22" t="s">
        <v>50</v>
      </c>
      <c r="E7" s="23" t="s">
        <v>12</v>
      </c>
      <c r="F7" s="24" t="str">
        <f>if($D7="","-",iferror(vlookup($D7,'1.kolo SP ZA'!$A:$B,2,0),"DNS"))</f>
        <v>DNS</v>
      </c>
      <c r="G7" s="25">
        <f>iferror(VLOOKUP(F7,'pravidla-body'!$A$4:$B$64,2,0),"-")</f>
        <v>0</v>
      </c>
      <c r="H7" s="24" t="str">
        <f>if($D7="","-",iferror(vlookup($D7,'2.kolo SP ZA'!$A:$B,2,0),"DNS"))</f>
        <v>DNS</v>
      </c>
      <c r="I7" s="25">
        <f>iferror(VLOOKUP(H7,'pravidla-body'!$A$4:$B$64,2,0),"-")</f>
        <v>0</v>
      </c>
      <c r="J7" s="24" t="str">
        <f>if($D7="","-",iferror(vlookup($D7,'3.kolo SP KE'!$A:$B,2,0),"DNS"))</f>
        <v>DNS</v>
      </c>
      <c r="K7" s="25">
        <f>iferror(VLOOKUP(J7,'pravidla-body'!$A$4:$B$64,2,0),"-")</f>
        <v>0</v>
      </c>
      <c r="L7" s="24"/>
      <c r="M7" s="25"/>
      <c r="N7" s="53">
        <f t="shared" si="3"/>
        <v>0</v>
      </c>
      <c r="O7" s="33">
        <f t="shared" si="4"/>
        <v>0</v>
      </c>
      <c r="P7" s="34" t="str">
        <f t="shared" si="5"/>
        <v/>
      </c>
      <c r="Q7" s="23"/>
      <c r="R7" s="23"/>
      <c r="S7" s="29" t="s">
        <v>30</v>
      </c>
      <c r="T7" s="30" t="s">
        <v>30</v>
      </c>
      <c r="U7" s="35" t="str">
        <f t="shared" si="6"/>
        <v/>
      </c>
      <c r="V7" s="35" t="str">
        <f t="shared" si="7"/>
        <v/>
      </c>
      <c r="W7" s="36" t="str">
        <f t="shared" si="8"/>
        <v/>
      </c>
    </row>
    <row r="8" ht="15.0" customHeight="1">
      <c r="A8" s="19" t="str">
        <f t="shared" si="1"/>
        <v/>
      </c>
      <c r="B8" s="20" t="str">
        <f t="shared" si="2"/>
        <v/>
      </c>
      <c r="C8" s="21">
        <f t="shared" si="9"/>
        <v>6</v>
      </c>
      <c r="D8" s="22" t="s">
        <v>51</v>
      </c>
      <c r="E8" s="23" t="s">
        <v>12</v>
      </c>
      <c r="F8" s="24" t="str">
        <f>if($D8="","-",iferror(vlookup($D8,'1.kolo SP ZA'!$A:$B,2,0),"DNS"))</f>
        <v>DNS</v>
      </c>
      <c r="G8" s="25">
        <f>iferror(VLOOKUP(F8,'pravidla-body'!$A$4:$B$64,2,0),"-")</f>
        <v>0</v>
      </c>
      <c r="H8" s="24" t="str">
        <f>if($D8="","-",iferror(vlookup($D8,'2.kolo SP ZA'!$A:$B,2,0),"DNS"))</f>
        <v>DNS</v>
      </c>
      <c r="I8" s="25">
        <f>iferror(VLOOKUP(H8,'pravidla-body'!$A$4:$B$64,2,0),"-")</f>
        <v>0</v>
      </c>
      <c r="J8" s="24" t="str">
        <f>if($D8="","-",iferror(vlookup($D8,'3.kolo SP KE'!$A:$B,2,0),"DNS"))</f>
        <v>DNS</v>
      </c>
      <c r="K8" s="25">
        <f>iferror(VLOOKUP(J8,'pravidla-body'!$A$4:$B$64,2,0),"-")</f>
        <v>0</v>
      </c>
      <c r="L8" s="24"/>
      <c r="M8" s="25"/>
      <c r="N8" s="53">
        <f t="shared" si="3"/>
        <v>0</v>
      </c>
      <c r="O8" s="33">
        <f t="shared" si="4"/>
        <v>0</v>
      </c>
      <c r="P8" s="34" t="str">
        <f t="shared" si="5"/>
        <v/>
      </c>
      <c r="Q8" s="23"/>
      <c r="R8" s="23"/>
      <c r="S8" s="29" t="s">
        <v>30</v>
      </c>
      <c r="T8" s="30" t="s">
        <v>30</v>
      </c>
      <c r="U8" s="35" t="str">
        <f t="shared" si="6"/>
        <v/>
      </c>
      <c r="V8" s="35" t="str">
        <f t="shared" si="7"/>
        <v/>
      </c>
      <c r="W8" s="36" t="str">
        <f t="shared" si="8"/>
        <v/>
      </c>
    </row>
    <row r="9" ht="15.0" customHeight="1">
      <c r="A9" s="19" t="str">
        <f t="shared" si="1"/>
        <v/>
      </c>
      <c r="B9" s="20" t="str">
        <f t="shared" si="2"/>
        <v/>
      </c>
      <c r="C9" s="21">
        <f t="shared" si="9"/>
        <v>7</v>
      </c>
      <c r="D9" s="22" t="s">
        <v>52</v>
      </c>
      <c r="E9" s="23" t="s">
        <v>12</v>
      </c>
      <c r="F9" s="24" t="str">
        <f>if($D9="","-",iferror(vlookup($D9,'1.kolo SP ZA'!$A:$B,2,0),"DNS"))</f>
        <v>DNS</v>
      </c>
      <c r="G9" s="25">
        <f>iferror(VLOOKUP(F9,'pravidla-body'!$A$4:$B$64,2,0),"-")</f>
        <v>0</v>
      </c>
      <c r="H9" s="24" t="str">
        <f>if($D9="","-",iferror(vlookup($D9,'2.kolo SP ZA'!$A:$B,2,0),"DNS"))</f>
        <v>DNS</v>
      </c>
      <c r="I9" s="25">
        <f>iferror(VLOOKUP(H9,'pravidla-body'!$A$4:$B$64,2,0),"-")</f>
        <v>0</v>
      </c>
      <c r="J9" s="24" t="str">
        <f>if($D9="","-",iferror(vlookup($D9,'3.kolo SP KE'!$A:$B,2,0),"DNS"))</f>
        <v>DNS</v>
      </c>
      <c r="K9" s="25">
        <f>iferror(VLOOKUP(J9,'pravidla-body'!$A$4:$B$64,2,0),"-")</f>
        <v>0</v>
      </c>
      <c r="L9" s="24"/>
      <c r="M9" s="25"/>
      <c r="N9" s="53">
        <f t="shared" si="3"/>
        <v>0</v>
      </c>
      <c r="O9" s="33">
        <f t="shared" si="4"/>
        <v>0</v>
      </c>
      <c r="P9" s="34" t="str">
        <f t="shared" si="5"/>
        <v/>
      </c>
      <c r="Q9" s="23"/>
      <c r="R9" s="23"/>
      <c r="S9" s="29" t="s">
        <v>30</v>
      </c>
      <c r="T9" s="30" t="s">
        <v>30</v>
      </c>
      <c r="U9" s="35" t="str">
        <f t="shared" si="6"/>
        <v/>
      </c>
      <c r="V9" s="35" t="str">
        <f t="shared" si="7"/>
        <v/>
      </c>
      <c r="W9" s="36" t="str">
        <f t="shared" si="8"/>
        <v/>
      </c>
    </row>
    <row r="10" ht="15.0" customHeight="1">
      <c r="A10" s="19" t="str">
        <f t="shared" si="1"/>
        <v/>
      </c>
      <c r="B10" s="20" t="str">
        <f t="shared" si="2"/>
        <v/>
      </c>
      <c r="C10" s="21">
        <f t="shared" si="9"/>
        <v>8</v>
      </c>
      <c r="D10" s="22" t="s">
        <v>53</v>
      </c>
      <c r="E10" s="23" t="s">
        <v>12</v>
      </c>
      <c r="F10" s="24" t="str">
        <f>if($D10="","-",iferror(vlookup($D10,'1.kolo SP ZA'!$A:$B,2,0),"DNS"))</f>
        <v>DNS</v>
      </c>
      <c r="G10" s="25">
        <f>iferror(VLOOKUP(F10,'pravidla-body'!$A$4:$B$64,2,0),"-")</f>
        <v>0</v>
      </c>
      <c r="H10" s="24" t="str">
        <f>if($D10="","-",iferror(vlookup($D10,'2.kolo SP ZA'!$A:$B,2,0),"DNS"))</f>
        <v>DNS</v>
      </c>
      <c r="I10" s="25">
        <f>iferror(VLOOKUP(H10,'pravidla-body'!$A$4:$B$64,2,0),"-")</f>
        <v>0</v>
      </c>
      <c r="J10" s="24" t="str">
        <f>if($D10="","-",iferror(vlookup($D10,'3.kolo SP KE'!$A:$B,2,0),"DNS"))</f>
        <v>DNS</v>
      </c>
      <c r="K10" s="25">
        <f>iferror(VLOOKUP(J10,'pravidla-body'!$A$4:$B$64,2,0),"-")</f>
        <v>0</v>
      </c>
      <c r="L10" s="24"/>
      <c r="M10" s="25"/>
      <c r="N10" s="53">
        <f t="shared" si="3"/>
        <v>0</v>
      </c>
      <c r="O10" s="33">
        <f t="shared" si="4"/>
        <v>0</v>
      </c>
      <c r="P10" s="34" t="str">
        <f t="shared" si="5"/>
        <v/>
      </c>
      <c r="Q10" s="23"/>
      <c r="R10" s="23"/>
      <c r="S10" s="29" t="s">
        <v>30</v>
      </c>
      <c r="T10" s="30" t="s">
        <v>30</v>
      </c>
      <c r="U10" s="35" t="str">
        <f t="shared" si="6"/>
        <v/>
      </c>
      <c r="V10" s="35" t="str">
        <f t="shared" si="7"/>
        <v/>
      </c>
      <c r="W10" s="36" t="str">
        <f t="shared" si="8"/>
        <v/>
      </c>
    </row>
    <row r="11" ht="15.0" customHeight="1">
      <c r="A11" s="19" t="str">
        <f t="shared" si="1"/>
        <v/>
      </c>
      <c r="B11" s="20" t="str">
        <f t="shared" si="2"/>
        <v/>
      </c>
      <c r="C11" s="21">
        <f t="shared" si="9"/>
        <v>9</v>
      </c>
      <c r="D11" s="22" t="s">
        <v>54</v>
      </c>
      <c r="E11" s="23" t="s">
        <v>12</v>
      </c>
      <c r="F11" s="24" t="str">
        <f>if($D11="","-",iferror(vlookup($D11,'1.kolo SP ZA'!$A:$B,2,0),"DNS"))</f>
        <v>DNS</v>
      </c>
      <c r="G11" s="25">
        <f>iferror(VLOOKUP(F11,'pravidla-body'!$A$4:$B$64,2,0),"-")</f>
        <v>0</v>
      </c>
      <c r="H11" s="24" t="str">
        <f>if($D11="","-",iferror(vlookup($D11,'2.kolo SP ZA'!$A:$B,2,0),"DNS"))</f>
        <v>DNS</v>
      </c>
      <c r="I11" s="25">
        <f>iferror(VLOOKUP(H11,'pravidla-body'!$A$4:$B$64,2,0),"-")</f>
        <v>0</v>
      </c>
      <c r="J11" s="24" t="str">
        <f>if($D11="","-",iferror(vlookup($D11,'3.kolo SP KE'!$A:$B,2,0),"DNS"))</f>
        <v>DNS</v>
      </c>
      <c r="K11" s="25">
        <f>iferror(VLOOKUP(J11,'pravidla-body'!$A$4:$B$64,2,0),"-")</f>
        <v>0</v>
      </c>
      <c r="L11" s="24"/>
      <c r="M11" s="25"/>
      <c r="N11" s="53">
        <f t="shared" si="3"/>
        <v>0</v>
      </c>
      <c r="O11" s="33">
        <f t="shared" si="4"/>
        <v>0</v>
      </c>
      <c r="P11" s="34" t="str">
        <f t="shared" si="5"/>
        <v/>
      </c>
      <c r="Q11" s="23"/>
      <c r="R11" s="23"/>
      <c r="S11" s="29" t="s">
        <v>30</v>
      </c>
      <c r="T11" s="30" t="s">
        <v>30</v>
      </c>
      <c r="U11" s="35" t="str">
        <f t="shared" si="6"/>
        <v/>
      </c>
      <c r="V11" s="35" t="str">
        <f t="shared" si="7"/>
        <v/>
      </c>
      <c r="W11" s="36" t="str">
        <f t="shared" si="8"/>
        <v/>
      </c>
    </row>
    <row r="12" ht="15.0" customHeight="1">
      <c r="A12" s="19" t="str">
        <f t="shared" si="1"/>
        <v/>
      </c>
      <c r="B12" s="20" t="str">
        <f t="shared" si="2"/>
        <v/>
      </c>
      <c r="C12" s="21">
        <f t="shared" si="9"/>
        <v>10</v>
      </c>
      <c r="D12" s="22"/>
      <c r="E12" s="23" t="s">
        <v>12</v>
      </c>
      <c r="F12" s="24" t="str">
        <f>if($D12="","-",iferror(vlookup($D12,'1.kolo SP ZA'!$A:$B,2,0),"DNS"))</f>
        <v>-</v>
      </c>
      <c r="G12" s="25" t="str">
        <f>iferror(VLOOKUP(F12,'pravidla-body'!$A$4:$B$64,2,0),"-")</f>
        <v>-</v>
      </c>
      <c r="H12" s="24" t="str">
        <f>if($D12="","-",iferror(vlookup($D12,'2.kolo SP ZA'!$A:$B,2,0),"DNS"))</f>
        <v>-</v>
      </c>
      <c r="I12" s="25" t="str">
        <f>iferror(VLOOKUP(H12,'pravidla-body'!$A$4:$B$64,2,0),"-")</f>
        <v>-</v>
      </c>
      <c r="J12" s="24" t="str">
        <f>if($D12="","-",iferror(vlookup($D12,'3.kolo SP KE'!$A:$B,2,0),"DNS"))</f>
        <v>-</v>
      </c>
      <c r="K12" s="25" t="str">
        <f>iferror(VLOOKUP(J12,'pravidla-body'!$A$4:$B$64,2,0),"-")</f>
        <v>-</v>
      </c>
      <c r="L12" s="24"/>
      <c r="M12" s="25"/>
      <c r="N12" s="53" t="str">
        <f t="shared" si="3"/>
        <v>-</v>
      </c>
      <c r="O12" s="33" t="str">
        <f t="shared" si="4"/>
        <v>-</v>
      </c>
      <c r="P12" s="34" t="str">
        <f t="shared" si="5"/>
        <v/>
      </c>
      <c r="Q12" s="23"/>
      <c r="R12" s="23"/>
      <c r="S12" s="29" t="s">
        <v>30</v>
      </c>
      <c r="T12" s="30" t="s">
        <v>30</v>
      </c>
      <c r="U12" s="35" t="str">
        <f t="shared" si="6"/>
        <v/>
      </c>
      <c r="V12" s="35" t="str">
        <f t="shared" si="7"/>
        <v/>
      </c>
      <c r="W12" s="36" t="str">
        <f t="shared" si="8"/>
        <v/>
      </c>
    </row>
    <row r="13" ht="15.0" customHeight="1">
      <c r="A13" s="19" t="str">
        <f t="shared" si="1"/>
        <v/>
      </c>
      <c r="B13" s="20" t="str">
        <f t="shared" si="2"/>
        <v/>
      </c>
      <c r="C13" s="21">
        <f t="shared" si="9"/>
        <v>11</v>
      </c>
      <c r="D13" s="22"/>
      <c r="E13" s="23" t="s">
        <v>12</v>
      </c>
      <c r="F13" s="24" t="str">
        <f>if($D13="","-",iferror(vlookup($D13,'1.kolo SP ZA'!$A:$B,2,0),"DNS"))</f>
        <v>-</v>
      </c>
      <c r="G13" s="25" t="str">
        <f>iferror(VLOOKUP(F13,'pravidla-body'!$A$4:$B$64,2,0),"-")</f>
        <v>-</v>
      </c>
      <c r="H13" s="24" t="str">
        <f>if($D13="","-",iferror(vlookup($D13,'2.kolo SP ZA'!$A:$B,2,0),"DNS"))</f>
        <v>-</v>
      </c>
      <c r="I13" s="25" t="str">
        <f>iferror(VLOOKUP(H13,'pravidla-body'!$A$4:$B$64,2,0),"-")</f>
        <v>-</v>
      </c>
      <c r="J13" s="24" t="str">
        <f>if($D13="","-",iferror(vlookup($D13,'3.kolo SP KE'!$A:$B,2,0),"DNS"))</f>
        <v>-</v>
      </c>
      <c r="K13" s="25" t="str">
        <f>iferror(VLOOKUP(J13,'pravidla-body'!$A$4:$B$64,2,0),"-")</f>
        <v>-</v>
      </c>
      <c r="L13" s="24"/>
      <c r="M13" s="25"/>
      <c r="N13" s="53" t="str">
        <f t="shared" si="3"/>
        <v>-</v>
      </c>
      <c r="O13" s="33" t="str">
        <f t="shared" si="4"/>
        <v>-</v>
      </c>
      <c r="P13" s="34" t="str">
        <f t="shared" si="5"/>
        <v/>
      </c>
      <c r="Q13" s="23"/>
      <c r="R13" s="23"/>
      <c r="S13" s="29" t="s">
        <v>30</v>
      </c>
      <c r="T13" s="30" t="s">
        <v>30</v>
      </c>
      <c r="U13" s="35" t="str">
        <f t="shared" si="6"/>
        <v/>
      </c>
      <c r="V13" s="35" t="str">
        <f t="shared" si="7"/>
        <v/>
      </c>
      <c r="W13" s="36" t="str">
        <f t="shared" si="8"/>
        <v/>
      </c>
    </row>
    <row r="14" ht="15.0" customHeight="1">
      <c r="A14" s="19" t="str">
        <f t="shared" si="1"/>
        <v/>
      </c>
      <c r="B14" s="20" t="str">
        <f t="shared" si="2"/>
        <v/>
      </c>
      <c r="C14" s="21">
        <f t="shared" si="9"/>
        <v>12</v>
      </c>
      <c r="D14" s="22"/>
      <c r="E14" s="23" t="s">
        <v>12</v>
      </c>
      <c r="F14" s="24" t="str">
        <f>if($D14="","-",iferror(vlookup($D14,'1.kolo SP ZA'!$A:$B,2,0),"DNS"))</f>
        <v>-</v>
      </c>
      <c r="G14" s="25" t="str">
        <f>iferror(VLOOKUP(F14,'pravidla-body'!$A$4:$B$64,2,0),"-")</f>
        <v>-</v>
      </c>
      <c r="H14" s="24" t="str">
        <f>if($D14="","-",iferror(vlookup($D14,'2.kolo SP ZA'!$A:$B,2,0),"DNS"))</f>
        <v>-</v>
      </c>
      <c r="I14" s="25" t="str">
        <f>iferror(VLOOKUP(H14,'pravidla-body'!$A$4:$B$64,2,0),"-")</f>
        <v>-</v>
      </c>
      <c r="J14" s="24" t="str">
        <f>if($D14="","-",iferror(vlookup($D14,'3.kolo SP KE'!$A:$B,2,0),"DNS"))</f>
        <v>-</v>
      </c>
      <c r="K14" s="25" t="str">
        <f>iferror(VLOOKUP(J14,'pravidla-body'!$A$4:$B$64,2,0),"-")</f>
        <v>-</v>
      </c>
      <c r="L14" s="24"/>
      <c r="M14" s="25"/>
      <c r="N14" s="53" t="str">
        <f t="shared" si="3"/>
        <v>-</v>
      </c>
      <c r="O14" s="33" t="str">
        <f t="shared" si="4"/>
        <v>-</v>
      </c>
      <c r="P14" s="34" t="str">
        <f t="shared" si="5"/>
        <v/>
      </c>
      <c r="Q14" s="23"/>
      <c r="R14" s="23"/>
      <c r="S14" s="29" t="s">
        <v>30</v>
      </c>
      <c r="T14" s="30" t="s">
        <v>30</v>
      </c>
      <c r="U14" s="35" t="str">
        <f t="shared" si="6"/>
        <v/>
      </c>
      <c r="V14" s="35" t="str">
        <f t="shared" si="7"/>
        <v/>
      </c>
      <c r="W14" s="36" t="str">
        <f t="shared" si="8"/>
        <v/>
      </c>
    </row>
    <row r="15" ht="15.0" customHeight="1">
      <c r="A15" s="19" t="str">
        <f t="shared" si="1"/>
        <v/>
      </c>
      <c r="B15" s="20" t="str">
        <f t="shared" si="2"/>
        <v/>
      </c>
      <c r="C15" s="21">
        <f t="shared" si="9"/>
        <v>13</v>
      </c>
      <c r="D15" s="22"/>
      <c r="E15" s="23" t="s">
        <v>12</v>
      </c>
      <c r="F15" s="24" t="str">
        <f>if($D15="","-",iferror(vlookup($D15,'1.kolo SP ZA'!$A:$B,2,0),"DNS"))</f>
        <v>-</v>
      </c>
      <c r="G15" s="25" t="str">
        <f>iferror(VLOOKUP(F15,'pravidla-body'!$A$4:$B$64,2,0),"-")</f>
        <v>-</v>
      </c>
      <c r="H15" s="24" t="str">
        <f>if($D15="","-",iferror(vlookup($D15,'2.kolo SP ZA'!$A:$B,2,0),"DNS"))</f>
        <v>-</v>
      </c>
      <c r="I15" s="25" t="str">
        <f>iferror(VLOOKUP(H15,'pravidla-body'!$A$4:$B$64,2,0),"-")</f>
        <v>-</v>
      </c>
      <c r="J15" s="24" t="str">
        <f>if($D15="","-",iferror(vlookup($D15,'3.kolo SP KE'!$A:$B,2,0),"DNS"))</f>
        <v>-</v>
      </c>
      <c r="K15" s="25" t="str">
        <f>iferror(VLOOKUP(J15,'pravidla-body'!$A$4:$B$64,2,0),"-")</f>
        <v>-</v>
      </c>
      <c r="L15" s="24"/>
      <c r="M15" s="25"/>
      <c r="N15" s="53" t="str">
        <f t="shared" si="3"/>
        <v>-</v>
      </c>
      <c r="O15" s="33" t="str">
        <f t="shared" si="4"/>
        <v>-</v>
      </c>
      <c r="P15" s="34" t="str">
        <f t="shared" si="5"/>
        <v/>
      </c>
      <c r="Q15" s="23"/>
      <c r="R15" s="23"/>
      <c r="S15" s="29" t="s">
        <v>30</v>
      </c>
      <c r="T15" s="30" t="s">
        <v>30</v>
      </c>
      <c r="U15" s="35" t="str">
        <f t="shared" si="6"/>
        <v/>
      </c>
      <c r="V15" s="35" t="str">
        <f t="shared" si="7"/>
        <v/>
      </c>
      <c r="W15" s="36" t="str">
        <f t="shared" si="8"/>
        <v/>
      </c>
    </row>
    <row r="16" ht="15.0" customHeight="1">
      <c r="A16" s="19" t="str">
        <f t="shared" si="1"/>
        <v/>
      </c>
      <c r="B16" s="20" t="str">
        <f t="shared" si="2"/>
        <v/>
      </c>
      <c r="C16" s="21">
        <f t="shared" si="9"/>
        <v>14</v>
      </c>
      <c r="D16" s="22"/>
      <c r="E16" s="23" t="s">
        <v>12</v>
      </c>
      <c r="F16" s="24" t="str">
        <f>if($D16="","-",iferror(vlookup($D16,'1.kolo SP ZA'!$A:$B,2,0),"DNS"))</f>
        <v>-</v>
      </c>
      <c r="G16" s="25" t="str">
        <f>iferror(VLOOKUP(F16,'pravidla-body'!$A$4:$B$64,2,0),"-")</f>
        <v>-</v>
      </c>
      <c r="H16" s="24" t="str">
        <f>if($D16="","-",iferror(vlookup($D16,'2.kolo SP ZA'!$A:$B,2,0),"DNS"))</f>
        <v>-</v>
      </c>
      <c r="I16" s="25" t="str">
        <f>iferror(VLOOKUP(H16,'pravidla-body'!$A$4:$B$64,2,0),"-")</f>
        <v>-</v>
      </c>
      <c r="J16" s="24" t="str">
        <f>if($D16="","-",iferror(vlookup($D16,'3.kolo SP KE'!$A:$B,2,0),"DNS"))</f>
        <v>-</v>
      </c>
      <c r="K16" s="25" t="str">
        <f>iferror(VLOOKUP(J16,'pravidla-body'!$A$4:$B$64,2,0),"-")</f>
        <v>-</v>
      </c>
      <c r="L16" s="24"/>
      <c r="M16" s="25"/>
      <c r="N16" s="53" t="str">
        <f t="shared" si="3"/>
        <v>-</v>
      </c>
      <c r="O16" s="33" t="str">
        <f t="shared" si="4"/>
        <v>-</v>
      </c>
      <c r="P16" s="34" t="str">
        <f t="shared" si="5"/>
        <v/>
      </c>
      <c r="Q16" s="23"/>
      <c r="R16" s="23"/>
      <c r="S16" s="29" t="s">
        <v>30</v>
      </c>
      <c r="T16" s="30" t="s">
        <v>30</v>
      </c>
      <c r="U16" s="35" t="str">
        <f t="shared" si="6"/>
        <v/>
      </c>
      <c r="V16" s="35" t="str">
        <f t="shared" si="7"/>
        <v/>
      </c>
      <c r="W16" s="36" t="str">
        <f t="shared" si="8"/>
        <v/>
      </c>
    </row>
    <row r="17" ht="15.0" customHeight="1">
      <c r="A17" s="40" t="str">
        <f t="shared" si="1"/>
        <v/>
      </c>
      <c r="B17" s="41" t="str">
        <f t="shared" si="2"/>
        <v/>
      </c>
      <c r="C17" s="42">
        <f t="shared" si="9"/>
        <v>15</v>
      </c>
      <c r="D17" s="43"/>
      <c r="E17" s="44" t="s">
        <v>12</v>
      </c>
      <c r="F17" s="45" t="str">
        <f>if($D17="","-",iferror(vlookup($D17,'1.kolo SP ZA'!$A:$B,2,0),"DNS"))</f>
        <v>-</v>
      </c>
      <c r="G17" s="46" t="str">
        <f>iferror(VLOOKUP(F17,'pravidla-body'!$A$4:$B$64,2,0),"-")</f>
        <v>-</v>
      </c>
      <c r="H17" s="45" t="str">
        <f>if($D17="","-",iferror(vlookup($D17,'2.kolo SP ZA'!$A:$B,2,0),"DNS"))</f>
        <v>-</v>
      </c>
      <c r="I17" s="46" t="str">
        <f>iferror(VLOOKUP(H17,'pravidla-body'!$A$4:$B$64,2,0),"-")</f>
        <v>-</v>
      </c>
      <c r="J17" s="45" t="str">
        <f>if($D17="","-",iferror(vlookup($D17,'3.kolo SP KE'!$A:$B,2,0),"DNS"))</f>
        <v>-</v>
      </c>
      <c r="K17" s="46" t="str">
        <f>iferror(VLOOKUP(J17,'pravidla-body'!$A$4:$B$64,2,0),"-")</f>
        <v>-</v>
      </c>
      <c r="L17" s="45"/>
      <c r="M17" s="46"/>
      <c r="N17" s="58" t="str">
        <f t="shared" si="3"/>
        <v>-</v>
      </c>
      <c r="O17" s="47" t="str">
        <f t="shared" si="4"/>
        <v>-</v>
      </c>
      <c r="P17" s="48" t="str">
        <f t="shared" si="5"/>
        <v/>
      </c>
      <c r="Q17" s="23"/>
      <c r="R17" s="23"/>
      <c r="S17" s="49" t="s">
        <v>30</v>
      </c>
      <c r="T17" s="50" t="s">
        <v>30</v>
      </c>
      <c r="U17" s="51" t="str">
        <f t="shared" si="6"/>
        <v/>
      </c>
      <c r="V17" s="51" t="str">
        <f t="shared" si="7"/>
        <v/>
      </c>
      <c r="W17" s="52" t="str">
        <f t="shared" si="8"/>
        <v/>
      </c>
    </row>
    <row r="18" ht="12.75" customHeight="1">
      <c r="D18" s="59"/>
      <c r="E18" s="59"/>
      <c r="S18" s="60"/>
      <c r="T18" s="60"/>
    </row>
    <row r="19" ht="12.75" customHeight="1">
      <c r="C19" s="54" t="s">
        <v>42</v>
      </c>
      <c r="D19" s="23"/>
      <c r="E19" s="59"/>
      <c r="S19" s="60"/>
      <c r="T19" s="60"/>
    </row>
    <row r="20" ht="12.75" customHeight="1">
      <c r="A20" s="61"/>
      <c r="B20" s="61"/>
      <c r="C20" s="55" t="s">
        <v>43</v>
      </c>
      <c r="D20" s="23"/>
      <c r="E20" s="59"/>
      <c r="S20" s="62"/>
      <c r="T20" s="62"/>
    </row>
    <row r="21" ht="12.75" customHeight="1">
      <c r="A21" s="61"/>
      <c r="B21" s="61"/>
      <c r="C21" s="61"/>
      <c r="D21" s="59"/>
      <c r="E21" s="59"/>
      <c r="S21" s="62"/>
      <c r="T21" s="62"/>
    </row>
    <row r="22" ht="12.75" customHeight="1">
      <c r="A22" s="61"/>
      <c r="B22" s="61"/>
      <c r="C22" s="61"/>
      <c r="D22" s="59"/>
      <c r="E22" s="59"/>
      <c r="F22" s="53" t="s">
        <v>44</v>
      </c>
      <c r="G22" s="23" t="s">
        <v>45</v>
      </c>
      <c r="H22" s="53" t="s">
        <v>44</v>
      </c>
      <c r="I22" s="23" t="s">
        <v>45</v>
      </c>
      <c r="J22" s="53" t="s">
        <v>44</v>
      </c>
      <c r="K22" s="23" t="s">
        <v>45</v>
      </c>
      <c r="L22" s="53" t="s">
        <v>44</v>
      </c>
      <c r="M22" s="23" t="s">
        <v>45</v>
      </c>
      <c r="S22" s="62"/>
      <c r="T22" s="62"/>
    </row>
    <row r="23" ht="12.75" customHeight="1">
      <c r="A23" s="61"/>
      <c r="B23" s="61"/>
      <c r="C23" s="61"/>
      <c r="D23" s="59"/>
      <c r="E23" s="59"/>
      <c r="F23" s="56">
        <v>1.0</v>
      </c>
      <c r="G23" s="23" t="str">
        <f>if(sum(F3:F17)=F23*(F23+1)/2,"ok","no")</f>
        <v>ok</v>
      </c>
      <c r="H23" s="56">
        <v>2.0</v>
      </c>
      <c r="I23" s="23" t="str">
        <f>if(sum(H3:H17)=H23*(H23+1)/2,"ok","no")</f>
        <v>ok</v>
      </c>
      <c r="J23" s="53"/>
      <c r="K23" s="23" t="str">
        <f>if(sum(J3:J17)=J23*(J23+1)/2,"ok","no")</f>
        <v>no</v>
      </c>
      <c r="L23" s="23"/>
      <c r="M23" s="23" t="str">
        <f>if(sum(L3:L17)=L23*(L23+1)/2,"ok","no")</f>
        <v>ok</v>
      </c>
      <c r="S23" s="62"/>
      <c r="T23" s="62"/>
    </row>
    <row r="24" ht="12.75" customHeight="1">
      <c r="A24" s="61"/>
      <c r="B24" s="61"/>
      <c r="C24" s="61"/>
      <c r="D24" s="59"/>
      <c r="E24" s="59"/>
      <c r="S24" s="62"/>
      <c r="T24" s="62"/>
    </row>
    <row r="25" ht="12.75" customHeight="1">
      <c r="A25" s="61"/>
      <c r="B25" s="61"/>
      <c r="C25" s="61"/>
      <c r="D25" s="59"/>
      <c r="E25" s="59"/>
      <c r="S25" s="62"/>
    </row>
    <row r="26" ht="12.75" customHeight="1">
      <c r="A26" s="61"/>
      <c r="B26" s="61"/>
      <c r="C26" s="61"/>
      <c r="D26" s="59"/>
      <c r="E26" s="59"/>
      <c r="S26" s="62"/>
    </row>
    <row r="27" ht="12.75" customHeight="1">
      <c r="A27" s="63"/>
      <c r="B27" s="63"/>
      <c r="C27" s="63"/>
      <c r="D27" s="64"/>
      <c r="E27" s="64"/>
      <c r="F27" s="65"/>
      <c r="H27" s="65"/>
      <c r="J27" s="65"/>
      <c r="L27" s="65"/>
      <c r="N27" s="64"/>
      <c r="S27" s="62"/>
    </row>
    <row r="28" ht="12.75" customHeight="1">
      <c r="A28" s="63"/>
      <c r="B28" s="63"/>
      <c r="C28" s="63"/>
      <c r="D28" s="64"/>
      <c r="E28" s="64"/>
      <c r="F28" s="65"/>
      <c r="G28" s="65"/>
      <c r="H28" s="65"/>
      <c r="I28" s="65"/>
      <c r="J28" s="65"/>
      <c r="K28" s="65"/>
      <c r="L28" s="65"/>
      <c r="M28" s="65"/>
      <c r="N28" s="64"/>
      <c r="S28" s="62"/>
    </row>
    <row r="29" ht="12.75" customHeight="1">
      <c r="A29" s="19"/>
      <c r="B29" s="19"/>
      <c r="C29" s="19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66"/>
      <c r="S29" s="62"/>
    </row>
    <row r="30" ht="12.75" customHeight="1">
      <c r="A30" s="19"/>
      <c r="B30" s="19"/>
      <c r="C30" s="19"/>
      <c r="D30" s="59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67"/>
      <c r="S30" s="62"/>
    </row>
    <row r="31" ht="12.75" customHeight="1">
      <c r="A31" s="19"/>
      <c r="B31" s="19"/>
      <c r="C31" s="1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66"/>
      <c r="S31" s="62"/>
    </row>
    <row r="32" ht="12.75" customHeight="1">
      <c r="A32" s="19"/>
      <c r="B32" s="19"/>
      <c r="C32" s="1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66"/>
      <c r="S32" s="62"/>
    </row>
    <row r="33" ht="12.75" customHeight="1">
      <c r="A33" s="19"/>
      <c r="B33" s="19"/>
      <c r="C33" s="1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67"/>
      <c r="S33" s="62"/>
    </row>
    <row r="34" ht="12.75" customHeight="1">
      <c r="A34" s="19"/>
      <c r="B34" s="19"/>
      <c r="C34" s="19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67"/>
      <c r="S34" s="62"/>
    </row>
    <row r="35" ht="12.75" customHeight="1">
      <c r="A35" s="19"/>
      <c r="B35" s="19"/>
      <c r="C35" s="19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68"/>
    </row>
    <row r="36" ht="12.75" customHeight="1">
      <c r="A36" s="19"/>
      <c r="B36" s="19"/>
      <c r="C36" s="1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68"/>
    </row>
    <row r="37" ht="12.75" customHeight="1">
      <c r="A37" s="19"/>
      <c r="B37" s="19"/>
      <c r="C37" s="1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ht="12.75" customHeight="1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ht="12.75" customHeight="1">
      <c r="A39" s="54"/>
      <c r="B39" s="54"/>
      <c r="C39" s="5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ht="12.75" customHeight="1">
      <c r="A40" s="55"/>
      <c r="B40" s="55"/>
      <c r="C40" s="55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ht="12.75" customHeight="1">
      <c r="A41" s="61"/>
      <c r="B41" s="61"/>
      <c r="C41" s="61"/>
      <c r="D41" s="59"/>
      <c r="E41" s="59"/>
    </row>
    <row r="42" ht="12.75" customHeight="1">
      <c r="A42" s="61"/>
      <c r="B42" s="61"/>
      <c r="C42" s="61"/>
      <c r="D42" s="59"/>
      <c r="E42" s="59"/>
    </row>
    <row r="43" ht="12.75" customHeight="1">
      <c r="A43" s="61"/>
      <c r="B43" s="61"/>
      <c r="C43" s="61"/>
      <c r="D43" s="59"/>
      <c r="E43" s="59"/>
    </row>
    <row r="44" ht="12.75" customHeight="1">
      <c r="A44" s="61"/>
      <c r="B44" s="61"/>
      <c r="C44" s="61"/>
      <c r="D44" s="59"/>
      <c r="E44" s="59"/>
    </row>
    <row r="45" ht="12.75" customHeight="1">
      <c r="A45" s="61"/>
      <c r="B45" s="61"/>
      <c r="C45" s="61"/>
      <c r="D45" s="59"/>
      <c r="E45" s="59"/>
    </row>
    <row r="46" ht="12.75" customHeight="1">
      <c r="A46" s="61"/>
      <c r="B46" s="61"/>
      <c r="C46" s="61"/>
      <c r="D46" s="59"/>
      <c r="E46" s="59"/>
    </row>
    <row r="47" ht="12.75" customHeight="1">
      <c r="A47" s="61"/>
      <c r="B47" s="61"/>
      <c r="C47" s="61"/>
      <c r="D47" s="59"/>
      <c r="E47" s="59"/>
    </row>
    <row r="48" ht="12.75" customHeight="1">
      <c r="A48" s="61"/>
      <c r="B48" s="61"/>
      <c r="C48" s="61"/>
      <c r="D48" s="59"/>
      <c r="E48" s="59"/>
    </row>
    <row r="49" ht="12.75" customHeight="1">
      <c r="A49" s="61"/>
      <c r="B49" s="61"/>
      <c r="C49" s="61"/>
      <c r="D49" s="59"/>
      <c r="E49" s="59"/>
    </row>
    <row r="50" ht="12.75" customHeight="1">
      <c r="A50" s="61"/>
      <c r="B50" s="61"/>
      <c r="C50" s="61"/>
      <c r="D50" s="59"/>
      <c r="E50" s="59"/>
    </row>
    <row r="51" ht="12.75" customHeight="1">
      <c r="A51" s="61"/>
      <c r="B51" s="61"/>
      <c r="C51" s="61"/>
      <c r="D51" s="59"/>
      <c r="E51" s="59"/>
    </row>
    <row r="52" ht="12.75" customHeight="1">
      <c r="A52" s="61"/>
      <c r="B52" s="61"/>
      <c r="C52" s="61"/>
      <c r="D52" s="59"/>
      <c r="E52" s="59"/>
    </row>
    <row r="53" ht="12.75" customHeight="1">
      <c r="A53" s="61"/>
      <c r="B53" s="61"/>
      <c r="C53" s="61"/>
      <c r="D53" s="59"/>
      <c r="E53" s="59"/>
    </row>
    <row r="54" ht="12.75" customHeight="1">
      <c r="A54" s="61"/>
      <c r="B54" s="61"/>
      <c r="C54" s="61"/>
      <c r="D54" s="59"/>
      <c r="E54" s="59"/>
    </row>
    <row r="55" ht="12.75" customHeight="1">
      <c r="A55" s="61"/>
      <c r="B55" s="61"/>
      <c r="C55" s="61"/>
      <c r="D55" s="59"/>
      <c r="E55" s="59"/>
    </row>
    <row r="56" ht="12.75" customHeight="1">
      <c r="A56" s="61"/>
      <c r="B56" s="61"/>
      <c r="C56" s="61"/>
      <c r="D56" s="59"/>
      <c r="E56" s="59"/>
    </row>
    <row r="57" ht="12.75" customHeight="1">
      <c r="A57" s="61"/>
      <c r="B57" s="61"/>
      <c r="C57" s="61"/>
      <c r="D57" s="59"/>
      <c r="E57" s="59"/>
    </row>
    <row r="58" ht="12.75" customHeight="1">
      <c r="A58" s="61"/>
      <c r="B58" s="61"/>
      <c r="C58" s="61"/>
      <c r="D58" s="59"/>
      <c r="E58" s="59"/>
    </row>
    <row r="59" ht="12.75" customHeight="1">
      <c r="A59" s="61"/>
      <c r="B59" s="61"/>
      <c r="C59" s="61"/>
      <c r="D59" s="59"/>
      <c r="E59" s="59"/>
    </row>
    <row r="60" ht="12.75" customHeight="1">
      <c r="A60" s="61"/>
      <c r="B60" s="61"/>
      <c r="C60" s="61"/>
      <c r="D60" s="59"/>
      <c r="E60" s="59"/>
    </row>
    <row r="61" ht="12.75" customHeight="1">
      <c r="A61" s="61"/>
      <c r="B61" s="61"/>
      <c r="C61" s="61"/>
      <c r="D61" s="59"/>
      <c r="E61" s="59"/>
    </row>
    <row r="62" ht="12.75" customHeight="1">
      <c r="A62" s="61"/>
      <c r="B62" s="61"/>
      <c r="C62" s="61"/>
      <c r="D62" s="59"/>
      <c r="E62" s="59"/>
    </row>
    <row r="63" ht="12.75" customHeight="1">
      <c r="A63" s="61"/>
      <c r="B63" s="61"/>
      <c r="C63" s="61"/>
      <c r="D63" s="59"/>
      <c r="E63" s="59"/>
    </row>
    <row r="64" ht="12.75" customHeight="1">
      <c r="A64" s="61"/>
      <c r="B64" s="61"/>
      <c r="C64" s="61"/>
      <c r="D64" s="59"/>
      <c r="E64" s="59"/>
    </row>
    <row r="65" ht="12.75" customHeight="1">
      <c r="A65" s="61"/>
      <c r="B65" s="61"/>
      <c r="C65" s="61"/>
      <c r="D65" s="59"/>
      <c r="E65" s="59"/>
    </row>
    <row r="66" ht="12.75" customHeight="1">
      <c r="A66" s="61"/>
      <c r="B66" s="61"/>
      <c r="C66" s="61"/>
      <c r="D66" s="59"/>
      <c r="E66" s="59"/>
    </row>
    <row r="67" ht="12.75" customHeight="1">
      <c r="A67" s="61"/>
      <c r="B67" s="61"/>
      <c r="C67" s="61"/>
      <c r="D67" s="59"/>
      <c r="E67" s="59"/>
    </row>
    <row r="68" ht="12.75" customHeight="1">
      <c r="A68" s="61"/>
      <c r="B68" s="61"/>
      <c r="C68" s="61"/>
      <c r="D68" s="59"/>
      <c r="E68" s="59"/>
    </row>
    <row r="69" ht="12.75" customHeight="1">
      <c r="A69" s="61"/>
      <c r="B69" s="61"/>
      <c r="C69" s="61"/>
      <c r="D69" s="59"/>
      <c r="E69" s="59"/>
    </row>
    <row r="70" ht="12.75" customHeight="1">
      <c r="A70" s="61"/>
      <c r="B70" s="61"/>
      <c r="C70" s="61"/>
      <c r="D70" s="59"/>
      <c r="E70" s="59"/>
    </row>
    <row r="71" ht="12.75" customHeight="1">
      <c r="A71" s="61"/>
      <c r="B71" s="61"/>
      <c r="C71" s="61"/>
      <c r="D71" s="59"/>
      <c r="E71" s="59"/>
    </row>
    <row r="72" ht="12.75" customHeight="1">
      <c r="A72" s="61"/>
      <c r="B72" s="61"/>
      <c r="C72" s="61"/>
      <c r="D72" s="59"/>
      <c r="E72" s="59"/>
    </row>
    <row r="73" ht="12.75" customHeight="1">
      <c r="A73" s="61"/>
      <c r="B73" s="61"/>
      <c r="C73" s="61"/>
      <c r="D73" s="59"/>
      <c r="E73" s="59"/>
    </row>
    <row r="74" ht="12.75" customHeight="1">
      <c r="A74" s="61"/>
      <c r="B74" s="61"/>
      <c r="C74" s="61"/>
      <c r="D74" s="59"/>
      <c r="E74" s="59"/>
    </row>
    <row r="75" ht="12.75" customHeight="1">
      <c r="A75" s="61"/>
      <c r="B75" s="61"/>
      <c r="C75" s="61"/>
      <c r="D75" s="59"/>
      <c r="E75" s="59"/>
    </row>
    <row r="76" ht="12.75" customHeight="1">
      <c r="A76" s="61"/>
      <c r="B76" s="61"/>
      <c r="C76" s="61"/>
      <c r="D76" s="59"/>
      <c r="E76" s="59"/>
    </row>
    <row r="77" ht="12.75" customHeight="1">
      <c r="A77" s="61"/>
      <c r="B77" s="61"/>
      <c r="C77" s="61"/>
      <c r="D77" s="59"/>
      <c r="E77" s="59"/>
    </row>
    <row r="78" ht="12.75" customHeight="1">
      <c r="A78" s="61"/>
      <c r="B78" s="61"/>
      <c r="C78" s="61"/>
      <c r="D78" s="59"/>
      <c r="E78" s="59"/>
    </row>
    <row r="79" ht="12.75" customHeight="1">
      <c r="A79" s="61"/>
      <c r="B79" s="61"/>
      <c r="C79" s="61"/>
      <c r="D79" s="59"/>
      <c r="E79" s="59"/>
    </row>
    <row r="80" ht="12.75" customHeight="1">
      <c r="A80" s="61"/>
      <c r="B80" s="61"/>
      <c r="C80" s="61"/>
      <c r="D80" s="59"/>
      <c r="E80" s="59"/>
    </row>
    <row r="81" ht="12.75" customHeight="1">
      <c r="A81" s="61"/>
      <c r="B81" s="61"/>
      <c r="C81" s="61"/>
      <c r="D81" s="59"/>
      <c r="E81" s="59"/>
    </row>
    <row r="82" ht="12.75" customHeight="1">
      <c r="A82" s="61"/>
      <c r="B82" s="61"/>
      <c r="C82" s="61"/>
      <c r="D82" s="59"/>
      <c r="E82" s="59"/>
    </row>
    <row r="83" ht="12.75" customHeight="1">
      <c r="A83" s="61"/>
      <c r="B83" s="61"/>
      <c r="C83" s="61"/>
      <c r="D83" s="59"/>
      <c r="E83" s="59"/>
    </row>
    <row r="84" ht="12.75" customHeight="1">
      <c r="A84" s="61"/>
      <c r="B84" s="61"/>
      <c r="C84" s="61"/>
      <c r="D84" s="59"/>
      <c r="E84" s="59"/>
    </row>
    <row r="85" ht="12.75" customHeight="1">
      <c r="A85" s="61"/>
      <c r="B85" s="61"/>
      <c r="C85" s="61"/>
      <c r="D85" s="59"/>
      <c r="E85" s="59"/>
    </row>
    <row r="86" ht="12.75" customHeight="1">
      <c r="A86" s="61"/>
      <c r="B86" s="61"/>
      <c r="C86" s="61"/>
      <c r="D86" s="59"/>
      <c r="E86" s="59"/>
    </row>
    <row r="87" ht="12.75" customHeight="1">
      <c r="A87" s="61"/>
      <c r="B87" s="61"/>
      <c r="C87" s="61"/>
      <c r="D87" s="59"/>
      <c r="E87" s="59"/>
    </row>
    <row r="88" ht="12.75" customHeight="1">
      <c r="A88" s="61"/>
      <c r="B88" s="61"/>
      <c r="C88" s="61"/>
      <c r="D88" s="59"/>
      <c r="E88" s="59"/>
    </row>
    <row r="89" ht="12.75" customHeight="1">
      <c r="A89" s="61"/>
      <c r="B89" s="61"/>
      <c r="C89" s="61"/>
      <c r="D89" s="59"/>
      <c r="E89" s="59"/>
    </row>
    <row r="90" ht="12.75" customHeight="1">
      <c r="A90" s="61"/>
      <c r="B90" s="61"/>
      <c r="C90" s="61"/>
      <c r="D90" s="59"/>
      <c r="E90" s="59"/>
    </row>
    <row r="91" ht="12.75" customHeight="1">
      <c r="A91" s="61"/>
      <c r="B91" s="61"/>
      <c r="C91" s="61"/>
      <c r="D91" s="59"/>
      <c r="E91" s="59"/>
    </row>
    <row r="92" ht="12.75" customHeight="1">
      <c r="A92" s="61"/>
      <c r="B92" s="61"/>
      <c r="C92" s="61"/>
      <c r="D92" s="59"/>
      <c r="E92" s="59"/>
    </row>
    <row r="93" ht="12.75" customHeight="1">
      <c r="A93" s="61"/>
      <c r="B93" s="61"/>
      <c r="C93" s="61"/>
      <c r="D93" s="59"/>
      <c r="E93" s="59"/>
    </row>
    <row r="94" ht="12.75" customHeight="1">
      <c r="A94" s="61"/>
      <c r="B94" s="61"/>
      <c r="C94" s="61"/>
      <c r="D94" s="59"/>
      <c r="E94" s="59"/>
    </row>
    <row r="95" ht="12.75" customHeight="1">
      <c r="A95" s="61"/>
      <c r="B95" s="61"/>
      <c r="C95" s="61"/>
      <c r="D95" s="59"/>
      <c r="E95" s="59"/>
    </row>
    <row r="96" ht="12.75" customHeight="1">
      <c r="A96" s="61"/>
      <c r="B96" s="61"/>
      <c r="C96" s="61"/>
      <c r="D96" s="59"/>
      <c r="E96" s="59"/>
    </row>
    <row r="97" ht="12.75" customHeight="1">
      <c r="A97" s="61"/>
      <c r="B97" s="61"/>
      <c r="C97" s="61"/>
      <c r="D97" s="59"/>
      <c r="E97" s="59"/>
    </row>
    <row r="98" ht="12.75" customHeight="1">
      <c r="A98" s="61"/>
      <c r="B98" s="61"/>
      <c r="C98" s="61"/>
      <c r="D98" s="59"/>
      <c r="E98" s="59"/>
    </row>
    <row r="99" ht="12.75" customHeight="1">
      <c r="A99" s="61"/>
      <c r="B99" s="61"/>
      <c r="C99" s="61"/>
      <c r="D99" s="59"/>
      <c r="E99" s="59"/>
    </row>
    <row r="100" ht="12.75" customHeight="1">
      <c r="A100" s="61"/>
      <c r="B100" s="61"/>
      <c r="C100" s="61"/>
      <c r="D100" s="59"/>
      <c r="E100" s="59"/>
    </row>
    <row r="101" ht="12.75" customHeight="1">
      <c r="A101" s="61"/>
      <c r="B101" s="61"/>
      <c r="C101" s="61"/>
      <c r="D101" s="59"/>
      <c r="E101" s="59"/>
    </row>
    <row r="102" ht="12.75" customHeight="1">
      <c r="A102" s="61"/>
      <c r="B102" s="61"/>
      <c r="C102" s="61"/>
      <c r="D102" s="59"/>
      <c r="E102" s="59"/>
    </row>
    <row r="103" ht="12.75" customHeight="1">
      <c r="A103" s="61"/>
      <c r="B103" s="61"/>
      <c r="C103" s="61"/>
      <c r="D103" s="59"/>
      <c r="E103" s="59"/>
    </row>
    <row r="104" ht="12.75" customHeight="1">
      <c r="A104" s="61"/>
      <c r="B104" s="61"/>
      <c r="C104" s="61"/>
      <c r="D104" s="59"/>
      <c r="E104" s="59"/>
    </row>
    <row r="105" ht="12.75" customHeight="1">
      <c r="A105" s="61"/>
      <c r="B105" s="61"/>
      <c r="C105" s="61"/>
      <c r="D105" s="59"/>
      <c r="E105" s="59"/>
    </row>
    <row r="106" ht="12.75" customHeight="1">
      <c r="A106" s="61"/>
      <c r="B106" s="61"/>
      <c r="C106" s="61"/>
      <c r="D106" s="59"/>
      <c r="E106" s="59"/>
    </row>
    <row r="107" ht="12.75" customHeight="1">
      <c r="A107" s="61"/>
      <c r="B107" s="61"/>
      <c r="C107" s="61"/>
      <c r="D107" s="59"/>
      <c r="E107" s="59"/>
    </row>
    <row r="108" ht="12.75" customHeight="1">
      <c r="A108" s="61"/>
      <c r="B108" s="61"/>
      <c r="C108" s="61"/>
      <c r="D108" s="59"/>
      <c r="E108" s="59"/>
    </row>
    <row r="109" ht="12.75" customHeight="1">
      <c r="A109" s="61"/>
      <c r="B109" s="61"/>
      <c r="C109" s="61"/>
      <c r="D109" s="59"/>
      <c r="E109" s="59"/>
    </row>
    <row r="110" ht="12.75" customHeight="1">
      <c r="A110" s="61"/>
      <c r="B110" s="61"/>
      <c r="C110" s="61"/>
      <c r="D110" s="59"/>
      <c r="E110" s="59"/>
    </row>
    <row r="111" ht="12.75" customHeight="1">
      <c r="A111" s="61"/>
      <c r="B111" s="61"/>
      <c r="C111" s="61"/>
      <c r="D111" s="59"/>
      <c r="E111" s="59"/>
    </row>
    <row r="112" ht="12.75" customHeight="1">
      <c r="A112" s="61"/>
      <c r="B112" s="61"/>
      <c r="C112" s="61"/>
      <c r="D112" s="59"/>
      <c r="E112" s="59"/>
    </row>
    <row r="113" ht="12.75" customHeight="1">
      <c r="A113" s="61"/>
      <c r="B113" s="61"/>
      <c r="C113" s="61"/>
      <c r="D113" s="59"/>
      <c r="E113" s="59"/>
    </row>
    <row r="114" ht="12.75" customHeight="1">
      <c r="A114" s="61"/>
      <c r="B114" s="61"/>
      <c r="C114" s="61"/>
      <c r="D114" s="59"/>
      <c r="E114" s="59"/>
    </row>
    <row r="115" ht="12.75" customHeight="1">
      <c r="A115" s="61"/>
      <c r="B115" s="61"/>
      <c r="C115" s="61"/>
      <c r="D115" s="59"/>
      <c r="E115" s="59"/>
    </row>
    <row r="116" ht="12.75" customHeight="1">
      <c r="A116" s="61"/>
      <c r="B116" s="61"/>
      <c r="C116" s="61"/>
      <c r="D116" s="59"/>
      <c r="E116" s="59"/>
    </row>
    <row r="117" ht="12.75" customHeight="1">
      <c r="A117" s="61"/>
      <c r="B117" s="61"/>
      <c r="C117" s="61"/>
      <c r="D117" s="59"/>
      <c r="E117" s="59"/>
    </row>
    <row r="118" ht="12.75" customHeight="1">
      <c r="A118" s="61"/>
      <c r="B118" s="61"/>
      <c r="C118" s="61"/>
      <c r="D118" s="59"/>
      <c r="E118" s="59"/>
    </row>
    <row r="119" ht="12.75" customHeight="1">
      <c r="A119" s="61"/>
      <c r="B119" s="61"/>
      <c r="C119" s="61"/>
      <c r="D119" s="59"/>
      <c r="E119" s="59"/>
    </row>
    <row r="120" ht="12.75" customHeight="1">
      <c r="A120" s="61"/>
      <c r="B120" s="61"/>
      <c r="C120" s="61"/>
      <c r="D120" s="59"/>
      <c r="E120" s="59"/>
    </row>
    <row r="121" ht="12.75" customHeight="1">
      <c r="A121" s="61"/>
      <c r="B121" s="61"/>
      <c r="C121" s="61"/>
      <c r="D121" s="59"/>
      <c r="E121" s="59"/>
    </row>
    <row r="122" ht="12.75" customHeight="1">
      <c r="A122" s="61"/>
      <c r="B122" s="61"/>
      <c r="C122" s="61"/>
      <c r="D122" s="59"/>
      <c r="E122" s="59"/>
    </row>
    <row r="123" ht="12.75" customHeight="1">
      <c r="A123" s="61"/>
      <c r="B123" s="61"/>
      <c r="C123" s="61"/>
      <c r="D123" s="59"/>
      <c r="E123" s="59"/>
    </row>
    <row r="124" ht="12.75" customHeight="1">
      <c r="A124" s="61"/>
      <c r="B124" s="61"/>
      <c r="C124" s="61"/>
      <c r="D124" s="59"/>
      <c r="E124" s="59"/>
    </row>
    <row r="125" ht="12.75" customHeight="1">
      <c r="A125" s="61"/>
      <c r="B125" s="61"/>
      <c r="C125" s="61"/>
      <c r="D125" s="59"/>
      <c r="E125" s="59"/>
    </row>
    <row r="126" ht="12.75" customHeight="1">
      <c r="A126" s="61"/>
      <c r="B126" s="61"/>
      <c r="C126" s="61"/>
      <c r="D126" s="59"/>
      <c r="E126" s="59"/>
    </row>
    <row r="127" ht="12.75" customHeight="1">
      <c r="A127" s="61"/>
      <c r="B127" s="61"/>
      <c r="C127" s="61"/>
      <c r="D127" s="59"/>
      <c r="E127" s="59"/>
    </row>
    <row r="128" ht="12.75" customHeight="1">
      <c r="A128" s="61"/>
      <c r="B128" s="61"/>
      <c r="C128" s="61"/>
      <c r="D128" s="59"/>
      <c r="E128" s="59"/>
    </row>
    <row r="129" ht="12.75" customHeight="1">
      <c r="A129" s="61"/>
      <c r="B129" s="61"/>
      <c r="C129" s="61"/>
      <c r="D129" s="59"/>
      <c r="E129" s="59"/>
    </row>
    <row r="130" ht="12.75" customHeight="1">
      <c r="A130" s="61"/>
      <c r="B130" s="61"/>
      <c r="C130" s="61"/>
      <c r="D130" s="59"/>
      <c r="E130" s="59"/>
    </row>
    <row r="131" ht="12.75" customHeight="1">
      <c r="A131" s="61"/>
      <c r="B131" s="61"/>
      <c r="C131" s="61"/>
      <c r="D131" s="59"/>
      <c r="E131" s="59"/>
    </row>
    <row r="132" ht="12.75" customHeight="1">
      <c r="A132" s="61"/>
      <c r="B132" s="61"/>
      <c r="C132" s="61"/>
      <c r="D132" s="59"/>
      <c r="E132" s="59"/>
    </row>
    <row r="133" ht="12.75" customHeight="1">
      <c r="A133" s="61"/>
      <c r="B133" s="61"/>
      <c r="C133" s="61"/>
      <c r="D133" s="59"/>
      <c r="E133" s="59"/>
    </row>
    <row r="134" ht="12.75" customHeight="1">
      <c r="A134" s="61"/>
      <c r="B134" s="61"/>
      <c r="C134" s="61"/>
      <c r="D134" s="59"/>
      <c r="E134" s="59"/>
    </row>
    <row r="135" ht="12.75" customHeight="1">
      <c r="A135" s="61"/>
      <c r="B135" s="61"/>
      <c r="C135" s="61"/>
      <c r="D135" s="59"/>
      <c r="E135" s="59"/>
    </row>
    <row r="136" ht="12.75" customHeight="1">
      <c r="A136" s="61"/>
      <c r="B136" s="61"/>
      <c r="C136" s="61"/>
      <c r="D136" s="59"/>
      <c r="E136" s="59"/>
    </row>
    <row r="137" ht="12.75" customHeight="1">
      <c r="A137" s="61"/>
      <c r="B137" s="61"/>
      <c r="C137" s="61"/>
      <c r="D137" s="59"/>
      <c r="E137" s="59"/>
    </row>
    <row r="138" ht="12.75" customHeight="1">
      <c r="A138" s="61"/>
      <c r="B138" s="61"/>
      <c r="C138" s="61"/>
      <c r="D138" s="59"/>
      <c r="E138" s="59"/>
    </row>
    <row r="139" ht="12.75" customHeight="1">
      <c r="A139" s="61"/>
      <c r="B139" s="61"/>
      <c r="C139" s="61"/>
      <c r="D139" s="59"/>
      <c r="E139" s="59"/>
    </row>
    <row r="140" ht="12.75" customHeight="1">
      <c r="A140" s="61"/>
      <c r="B140" s="61"/>
      <c r="C140" s="61"/>
      <c r="D140" s="59"/>
      <c r="E140" s="59"/>
    </row>
    <row r="141" ht="12.75" customHeight="1">
      <c r="A141" s="61"/>
      <c r="B141" s="61"/>
      <c r="C141" s="61"/>
      <c r="D141" s="59"/>
      <c r="E141" s="59"/>
    </row>
    <row r="142" ht="12.75" customHeight="1">
      <c r="A142" s="61"/>
      <c r="B142" s="61"/>
      <c r="C142" s="61"/>
      <c r="D142" s="59"/>
      <c r="E142" s="59"/>
    </row>
    <row r="143" ht="12.75" customHeight="1">
      <c r="A143" s="61"/>
      <c r="B143" s="61"/>
      <c r="C143" s="61"/>
      <c r="D143" s="59"/>
      <c r="E143" s="59"/>
    </row>
    <row r="144" ht="12.75" customHeight="1">
      <c r="A144" s="61"/>
      <c r="B144" s="61"/>
      <c r="C144" s="61"/>
      <c r="D144" s="59"/>
      <c r="E144" s="59"/>
    </row>
    <row r="145" ht="12.75" customHeight="1">
      <c r="A145" s="61"/>
      <c r="B145" s="61"/>
      <c r="C145" s="61"/>
      <c r="D145" s="59"/>
      <c r="E145" s="59"/>
    </row>
    <row r="146" ht="12.75" customHeight="1">
      <c r="A146" s="61"/>
      <c r="B146" s="61"/>
      <c r="C146" s="61"/>
      <c r="D146" s="59"/>
      <c r="E146" s="59"/>
    </row>
    <row r="147" ht="12.75" customHeight="1">
      <c r="A147" s="61"/>
      <c r="B147" s="61"/>
      <c r="C147" s="61"/>
      <c r="D147" s="59"/>
      <c r="E147" s="59"/>
    </row>
    <row r="148" ht="12.75" customHeight="1">
      <c r="A148" s="61"/>
      <c r="B148" s="61"/>
      <c r="C148" s="61"/>
      <c r="D148" s="59"/>
      <c r="E148" s="59"/>
    </row>
    <row r="149" ht="12.75" customHeight="1">
      <c r="A149" s="61"/>
      <c r="B149" s="61"/>
      <c r="C149" s="61"/>
      <c r="D149" s="59"/>
      <c r="E149" s="59"/>
    </row>
    <row r="150" ht="12.75" customHeight="1">
      <c r="A150" s="61"/>
      <c r="B150" s="61"/>
      <c r="C150" s="61"/>
      <c r="D150" s="59"/>
      <c r="E150" s="59"/>
    </row>
    <row r="151" ht="12.75" customHeight="1">
      <c r="A151" s="61"/>
      <c r="B151" s="61"/>
      <c r="C151" s="61"/>
      <c r="D151" s="59"/>
      <c r="E151" s="59"/>
    </row>
    <row r="152" ht="12.75" customHeight="1">
      <c r="A152" s="61"/>
      <c r="B152" s="61"/>
      <c r="C152" s="61"/>
      <c r="D152" s="59"/>
      <c r="E152" s="59"/>
    </row>
    <row r="153" ht="12.75" customHeight="1">
      <c r="A153" s="61"/>
      <c r="B153" s="61"/>
      <c r="C153" s="61"/>
      <c r="D153" s="59"/>
      <c r="E153" s="59"/>
    </row>
    <row r="154" ht="12.75" customHeight="1">
      <c r="A154" s="61"/>
      <c r="B154" s="61"/>
      <c r="C154" s="61"/>
      <c r="D154" s="59"/>
      <c r="E154" s="59"/>
    </row>
    <row r="155" ht="12.75" customHeight="1">
      <c r="A155" s="61"/>
      <c r="B155" s="61"/>
      <c r="C155" s="61"/>
      <c r="D155" s="59"/>
      <c r="E155" s="59"/>
    </row>
    <row r="156" ht="12.75" customHeight="1">
      <c r="A156" s="61"/>
      <c r="B156" s="61"/>
      <c r="C156" s="61"/>
      <c r="D156" s="59"/>
      <c r="E156" s="59"/>
    </row>
    <row r="157" ht="12.75" customHeight="1">
      <c r="A157" s="61"/>
      <c r="B157" s="61"/>
      <c r="C157" s="61"/>
      <c r="D157" s="59"/>
      <c r="E157" s="59"/>
    </row>
    <row r="158" ht="12.75" customHeight="1">
      <c r="A158" s="61"/>
      <c r="B158" s="61"/>
      <c r="C158" s="61"/>
      <c r="D158" s="59"/>
      <c r="E158" s="59"/>
    </row>
    <row r="159" ht="12.75" customHeight="1">
      <c r="A159" s="61"/>
      <c r="B159" s="61"/>
      <c r="C159" s="61"/>
      <c r="D159" s="59"/>
      <c r="E159" s="59"/>
    </row>
    <row r="160" ht="12.75" customHeight="1">
      <c r="A160" s="61"/>
      <c r="B160" s="61"/>
      <c r="C160" s="61"/>
      <c r="D160" s="59"/>
      <c r="E160" s="59"/>
    </row>
    <row r="161" ht="12.75" customHeight="1">
      <c r="A161" s="61"/>
      <c r="B161" s="61"/>
      <c r="C161" s="61"/>
      <c r="D161" s="59"/>
      <c r="E161" s="59"/>
    </row>
    <row r="162" ht="12.75" customHeight="1">
      <c r="A162" s="61"/>
      <c r="B162" s="61"/>
      <c r="C162" s="61"/>
      <c r="D162" s="59"/>
      <c r="E162" s="59"/>
    </row>
    <row r="163" ht="12.75" customHeight="1">
      <c r="A163" s="61"/>
      <c r="B163" s="61"/>
      <c r="C163" s="61"/>
      <c r="D163" s="59"/>
      <c r="E163" s="59"/>
    </row>
    <row r="164" ht="12.75" customHeight="1">
      <c r="A164" s="61"/>
      <c r="B164" s="61"/>
      <c r="C164" s="61"/>
      <c r="D164" s="59"/>
      <c r="E164" s="59"/>
    </row>
    <row r="165" ht="12.75" customHeight="1">
      <c r="A165" s="61"/>
      <c r="B165" s="61"/>
      <c r="C165" s="61"/>
      <c r="D165" s="59"/>
      <c r="E165" s="59"/>
    </row>
    <row r="166" ht="12.75" customHeight="1">
      <c r="A166" s="61"/>
      <c r="B166" s="61"/>
      <c r="C166" s="61"/>
      <c r="D166" s="59"/>
      <c r="E166" s="59"/>
    </row>
    <row r="167" ht="12.75" customHeight="1">
      <c r="A167" s="61"/>
      <c r="B167" s="61"/>
      <c r="C167" s="61"/>
      <c r="D167" s="59"/>
      <c r="E167" s="59"/>
    </row>
    <row r="168" ht="12.75" customHeight="1">
      <c r="A168" s="61"/>
      <c r="B168" s="61"/>
      <c r="C168" s="61"/>
      <c r="D168" s="59"/>
      <c r="E168" s="59"/>
    </row>
    <row r="169" ht="12.75" customHeight="1">
      <c r="A169" s="61"/>
      <c r="B169" s="61"/>
      <c r="C169" s="61"/>
      <c r="D169" s="59"/>
      <c r="E169" s="59"/>
    </row>
    <row r="170" ht="12.75" customHeight="1">
      <c r="A170" s="61"/>
      <c r="B170" s="61"/>
      <c r="C170" s="61"/>
      <c r="D170" s="59"/>
      <c r="E170" s="59"/>
    </row>
    <row r="171" ht="12.75" customHeight="1">
      <c r="A171" s="61"/>
      <c r="B171" s="61"/>
      <c r="C171" s="61"/>
      <c r="D171" s="59"/>
      <c r="E171" s="59"/>
    </row>
    <row r="172" ht="12.75" customHeight="1">
      <c r="A172" s="61"/>
      <c r="B172" s="61"/>
      <c r="C172" s="61"/>
      <c r="D172" s="59"/>
      <c r="E172" s="59"/>
    </row>
    <row r="173" ht="12.75" customHeight="1">
      <c r="A173" s="61"/>
      <c r="B173" s="61"/>
      <c r="C173" s="61"/>
      <c r="D173" s="59"/>
      <c r="E173" s="59"/>
    </row>
    <row r="174" ht="12.75" customHeight="1">
      <c r="A174" s="61"/>
      <c r="B174" s="61"/>
      <c r="C174" s="61"/>
      <c r="D174" s="59"/>
      <c r="E174" s="59"/>
    </row>
    <row r="175" ht="12.75" customHeight="1">
      <c r="A175" s="61"/>
      <c r="B175" s="61"/>
      <c r="C175" s="61"/>
      <c r="D175" s="59"/>
      <c r="E175" s="59"/>
    </row>
    <row r="176" ht="12.75" customHeight="1">
      <c r="A176" s="61"/>
      <c r="B176" s="61"/>
      <c r="C176" s="61"/>
      <c r="D176" s="59"/>
      <c r="E176" s="59"/>
    </row>
    <row r="177" ht="12.75" customHeight="1">
      <c r="A177" s="61"/>
      <c r="B177" s="61"/>
      <c r="C177" s="61"/>
      <c r="D177" s="59"/>
      <c r="E177" s="59"/>
    </row>
    <row r="178" ht="12.75" customHeight="1">
      <c r="A178" s="61"/>
      <c r="B178" s="61"/>
      <c r="C178" s="61"/>
      <c r="D178" s="59"/>
      <c r="E178" s="59"/>
    </row>
    <row r="179" ht="12.75" customHeight="1">
      <c r="A179" s="61"/>
      <c r="B179" s="61"/>
      <c r="C179" s="61"/>
      <c r="D179" s="59"/>
      <c r="E179" s="59"/>
    </row>
    <row r="180" ht="12.75" customHeight="1">
      <c r="A180" s="61"/>
      <c r="B180" s="61"/>
      <c r="C180" s="61"/>
      <c r="D180" s="59"/>
      <c r="E180" s="59"/>
    </row>
    <row r="181" ht="12.75" customHeight="1">
      <c r="A181" s="61"/>
      <c r="B181" s="61"/>
      <c r="C181" s="61"/>
      <c r="D181" s="59"/>
      <c r="E181" s="59"/>
    </row>
    <row r="182" ht="12.75" customHeight="1">
      <c r="A182" s="61"/>
      <c r="B182" s="61"/>
      <c r="C182" s="61"/>
      <c r="D182" s="59"/>
      <c r="E182" s="59"/>
    </row>
    <row r="183" ht="12.75" customHeight="1">
      <c r="A183" s="61"/>
      <c r="B183" s="61"/>
      <c r="C183" s="61"/>
      <c r="D183" s="59"/>
      <c r="E183" s="59"/>
    </row>
    <row r="184" ht="12.75" customHeight="1">
      <c r="A184" s="61"/>
      <c r="B184" s="61"/>
      <c r="C184" s="61"/>
      <c r="D184" s="59"/>
      <c r="E184" s="59"/>
    </row>
    <row r="185" ht="12.75" customHeight="1">
      <c r="A185" s="61"/>
      <c r="B185" s="61"/>
      <c r="C185" s="61"/>
      <c r="D185" s="59"/>
      <c r="E185" s="59"/>
    </row>
    <row r="186" ht="12.75" customHeight="1">
      <c r="A186" s="61"/>
      <c r="B186" s="61"/>
      <c r="C186" s="61"/>
      <c r="D186" s="59"/>
      <c r="E186" s="59"/>
    </row>
    <row r="187" ht="12.75" customHeight="1">
      <c r="A187" s="61"/>
      <c r="B187" s="61"/>
      <c r="C187" s="61"/>
      <c r="D187" s="59"/>
      <c r="E187" s="59"/>
    </row>
    <row r="188" ht="12.75" customHeight="1">
      <c r="A188" s="61"/>
      <c r="B188" s="61"/>
      <c r="C188" s="61"/>
      <c r="D188" s="59"/>
      <c r="E188" s="59"/>
    </row>
    <row r="189" ht="12.75" customHeight="1">
      <c r="A189" s="61"/>
      <c r="B189" s="61"/>
      <c r="C189" s="61"/>
      <c r="D189" s="59"/>
      <c r="E189" s="59"/>
    </row>
    <row r="190" ht="12.75" customHeight="1">
      <c r="A190" s="61"/>
      <c r="B190" s="61"/>
      <c r="C190" s="61"/>
      <c r="D190" s="59"/>
      <c r="E190" s="59"/>
    </row>
    <row r="191" ht="12.75" customHeight="1">
      <c r="A191" s="61"/>
      <c r="B191" s="61"/>
      <c r="C191" s="61"/>
      <c r="D191" s="59"/>
      <c r="E191" s="59"/>
    </row>
    <row r="192" ht="12.75" customHeight="1">
      <c r="A192" s="61"/>
      <c r="B192" s="61"/>
      <c r="C192" s="61"/>
      <c r="D192" s="59"/>
      <c r="E192" s="59"/>
    </row>
    <row r="193" ht="12.75" customHeight="1">
      <c r="A193" s="61"/>
      <c r="B193" s="61"/>
      <c r="C193" s="61"/>
      <c r="D193" s="59"/>
      <c r="E193" s="59"/>
    </row>
    <row r="194" ht="12.75" customHeight="1">
      <c r="A194" s="61"/>
      <c r="B194" s="61"/>
      <c r="C194" s="61"/>
      <c r="D194" s="59"/>
      <c r="E194" s="59"/>
    </row>
    <row r="195" ht="12.75" customHeight="1">
      <c r="A195" s="61"/>
      <c r="B195" s="61"/>
      <c r="C195" s="61"/>
      <c r="D195" s="59"/>
      <c r="E195" s="59"/>
    </row>
    <row r="196" ht="12.75" customHeight="1">
      <c r="A196" s="61"/>
      <c r="B196" s="61"/>
      <c r="C196" s="61"/>
      <c r="D196" s="59"/>
      <c r="E196" s="59"/>
    </row>
    <row r="197" ht="12.75" customHeight="1">
      <c r="A197" s="61"/>
      <c r="B197" s="61"/>
      <c r="C197" s="61"/>
      <c r="D197" s="59"/>
      <c r="E197" s="59"/>
    </row>
    <row r="198" ht="12.75" customHeight="1">
      <c r="A198" s="61"/>
      <c r="B198" s="61"/>
      <c r="C198" s="61"/>
      <c r="D198" s="59"/>
      <c r="E198" s="59"/>
    </row>
    <row r="199" ht="12.75" customHeight="1">
      <c r="A199" s="61"/>
      <c r="B199" s="61"/>
      <c r="C199" s="61"/>
      <c r="D199" s="59"/>
      <c r="E199" s="59"/>
    </row>
    <row r="200" ht="12.75" customHeight="1">
      <c r="A200" s="61"/>
      <c r="B200" s="61"/>
      <c r="C200" s="61"/>
      <c r="D200" s="59"/>
      <c r="E200" s="59"/>
    </row>
    <row r="201" ht="12.75" customHeight="1">
      <c r="A201" s="61"/>
      <c r="B201" s="61"/>
      <c r="C201" s="61"/>
      <c r="D201" s="59"/>
      <c r="E201" s="59"/>
    </row>
    <row r="202" ht="12.75" customHeight="1">
      <c r="A202" s="61"/>
      <c r="B202" s="61"/>
      <c r="C202" s="61"/>
      <c r="D202" s="59"/>
      <c r="E202" s="59"/>
    </row>
    <row r="203" ht="12.75" customHeight="1">
      <c r="A203" s="61"/>
      <c r="B203" s="61"/>
      <c r="C203" s="61"/>
      <c r="D203" s="59"/>
      <c r="E203" s="59"/>
    </row>
    <row r="204" ht="12.75" customHeight="1">
      <c r="A204" s="61"/>
      <c r="B204" s="61"/>
      <c r="C204" s="61"/>
      <c r="D204" s="59"/>
      <c r="E204" s="59"/>
    </row>
    <row r="205" ht="12.75" customHeight="1">
      <c r="A205" s="61"/>
      <c r="B205" s="61"/>
      <c r="C205" s="61"/>
      <c r="D205" s="59"/>
      <c r="E205" s="59"/>
    </row>
    <row r="206" ht="12.75" customHeight="1">
      <c r="A206" s="61"/>
      <c r="B206" s="61"/>
      <c r="C206" s="61"/>
      <c r="D206" s="59"/>
      <c r="E206" s="59"/>
    </row>
    <row r="207" ht="12.75" customHeight="1">
      <c r="A207" s="61"/>
      <c r="B207" s="61"/>
      <c r="C207" s="61"/>
      <c r="D207" s="59"/>
      <c r="E207" s="59"/>
    </row>
    <row r="208" ht="12.75" customHeight="1">
      <c r="A208" s="61"/>
      <c r="B208" s="61"/>
      <c r="C208" s="61"/>
      <c r="D208" s="59"/>
      <c r="E208" s="59"/>
    </row>
    <row r="209" ht="12.75" customHeight="1">
      <c r="A209" s="61"/>
      <c r="B209" s="61"/>
      <c r="C209" s="61"/>
      <c r="D209" s="59"/>
      <c r="E209" s="59"/>
    </row>
    <row r="210" ht="12.75" customHeight="1">
      <c r="A210" s="61"/>
      <c r="B210" s="61"/>
      <c r="C210" s="61"/>
      <c r="D210" s="59"/>
      <c r="E210" s="59"/>
    </row>
    <row r="211" ht="12.75" customHeight="1">
      <c r="A211" s="61"/>
      <c r="B211" s="61"/>
      <c r="C211" s="61"/>
      <c r="D211" s="59"/>
      <c r="E211" s="59"/>
    </row>
    <row r="212" ht="12.75" customHeight="1">
      <c r="A212" s="61"/>
      <c r="B212" s="61"/>
      <c r="C212" s="61"/>
      <c r="D212" s="59"/>
      <c r="E212" s="59"/>
    </row>
    <row r="213" ht="12.75" customHeight="1">
      <c r="A213" s="61"/>
      <c r="B213" s="61"/>
      <c r="C213" s="61"/>
      <c r="D213" s="59"/>
      <c r="E213" s="59"/>
    </row>
    <row r="214" ht="12.75" customHeight="1">
      <c r="A214" s="61"/>
      <c r="B214" s="61"/>
      <c r="C214" s="61"/>
      <c r="D214" s="59"/>
      <c r="E214" s="59"/>
    </row>
    <row r="215" ht="12.75" customHeight="1">
      <c r="A215" s="61"/>
      <c r="B215" s="61"/>
      <c r="C215" s="61"/>
      <c r="D215" s="59"/>
      <c r="E215" s="59"/>
    </row>
    <row r="216" ht="12.75" customHeight="1">
      <c r="A216" s="61"/>
      <c r="B216" s="61"/>
      <c r="C216" s="61"/>
      <c r="D216" s="59"/>
      <c r="E216" s="59"/>
    </row>
    <row r="217" ht="12.75" customHeight="1">
      <c r="A217" s="61"/>
      <c r="B217" s="61"/>
      <c r="C217" s="61"/>
      <c r="D217" s="59"/>
      <c r="E217" s="59"/>
    </row>
    <row r="218" ht="12.75" customHeight="1">
      <c r="A218" s="61"/>
      <c r="B218" s="61"/>
      <c r="C218" s="61"/>
      <c r="D218" s="59"/>
      <c r="E218" s="59"/>
    </row>
    <row r="219" ht="12.75" customHeight="1">
      <c r="A219" s="61"/>
      <c r="B219" s="61"/>
      <c r="C219" s="61"/>
      <c r="D219" s="59"/>
      <c r="E219" s="59"/>
    </row>
    <row r="220" ht="12.75" customHeight="1">
      <c r="A220" s="61"/>
      <c r="B220" s="61"/>
      <c r="C220" s="61"/>
      <c r="D220" s="59"/>
      <c r="E220" s="59"/>
    </row>
    <row r="221" ht="12.75" customHeight="1">
      <c r="A221" s="61"/>
      <c r="B221" s="61"/>
      <c r="C221" s="61"/>
      <c r="D221" s="59"/>
      <c r="E221" s="59"/>
    </row>
    <row r="222" ht="12.75" customHeight="1">
      <c r="A222" s="61"/>
      <c r="B222" s="61"/>
      <c r="C222" s="61"/>
      <c r="D222" s="59"/>
      <c r="E222" s="59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0">
    <mergeCell ref="V1:V2"/>
    <mergeCell ref="W1:W2"/>
    <mergeCell ref="L1:M1"/>
    <mergeCell ref="N1:N2"/>
    <mergeCell ref="O1:O2"/>
    <mergeCell ref="P1:P2"/>
    <mergeCell ref="S1:S2"/>
    <mergeCell ref="T1:T2"/>
    <mergeCell ref="U1:U2"/>
    <mergeCell ref="F27:G27"/>
    <mergeCell ref="H27:I27"/>
    <mergeCell ref="J27:K27"/>
    <mergeCell ref="L27:M27"/>
    <mergeCell ref="A1:A2"/>
    <mergeCell ref="B1:B2"/>
    <mergeCell ref="C1:C2"/>
    <mergeCell ref="D1:D2"/>
    <mergeCell ref="F1:G1"/>
    <mergeCell ref="H1:I1"/>
    <mergeCell ref="J1:K1"/>
  </mergeCells>
  <conditionalFormatting sqref="F23:M23">
    <cfRule type="cellIs" dxfId="0" priority="1" operator="equal">
      <formula>"ok"</formula>
    </cfRule>
  </conditionalFormatting>
  <conditionalFormatting sqref="F23:M23">
    <cfRule type="cellIs" dxfId="1" priority="2" operator="equal">
      <formula>"no"</formula>
    </cfRule>
  </conditionalFormatting>
  <printOptions/>
  <pageMargins bottom="0.75" footer="0.0" header="0.0" left="0.7" right="0.7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5.88"/>
    <col customWidth="1" min="2" max="2" width="9.75"/>
    <col customWidth="1" min="3" max="3" width="4.88"/>
    <col customWidth="1" min="4" max="4" width="6.25"/>
    <col customWidth="1" min="5" max="5" width="19.38"/>
    <col customWidth="1" min="6" max="6" width="9.63"/>
    <col customWidth="1" min="7" max="7" width="6.63"/>
  </cols>
  <sheetData>
    <row r="1">
      <c r="A1" s="69" t="s">
        <v>55</v>
      </c>
      <c r="B1" s="70" t="s">
        <v>56</v>
      </c>
      <c r="C1" s="60"/>
      <c r="D1" s="71" t="s">
        <v>57</v>
      </c>
      <c r="E1" s="72" t="s">
        <v>58</v>
      </c>
      <c r="F1" s="72" t="s">
        <v>59</v>
      </c>
      <c r="G1" s="71" t="s">
        <v>60</v>
      </c>
      <c r="H1" s="60"/>
    </row>
    <row r="2">
      <c r="A2" s="73" t="str">
        <f t="shared" ref="A2:A27" si="1">if(G2="svk",F2&amp;" "&amp;E2,"")</f>
        <v/>
      </c>
      <c r="B2" s="74" t="str">
        <f t="shared" ref="B2:B27" si="2">IF(G2="svk",COUNTIFS(G$2:G$30,"svk",D$2:D$30,"&lt;"&amp;D2)+1,"")</f>
        <v/>
      </c>
      <c r="C2" s="75"/>
      <c r="D2" s="75">
        <v>1.0</v>
      </c>
      <c r="E2" s="75" t="s">
        <v>61</v>
      </c>
      <c r="F2" s="75" t="s">
        <v>62</v>
      </c>
      <c r="G2" s="75" t="s">
        <v>63</v>
      </c>
    </row>
    <row r="3">
      <c r="A3" s="73" t="str">
        <f t="shared" si="1"/>
        <v/>
      </c>
      <c r="B3" s="74" t="str">
        <f t="shared" si="2"/>
        <v/>
      </c>
      <c r="C3" s="75"/>
      <c r="D3" s="75">
        <v>2.0</v>
      </c>
      <c r="E3" s="75" t="s">
        <v>64</v>
      </c>
      <c r="F3" s="75" t="s">
        <v>65</v>
      </c>
      <c r="G3" s="75" t="s">
        <v>66</v>
      </c>
    </row>
    <row r="4">
      <c r="A4" s="73" t="str">
        <f t="shared" si="1"/>
        <v/>
      </c>
      <c r="B4" s="74" t="str">
        <f t="shared" si="2"/>
        <v/>
      </c>
      <c r="C4" s="75"/>
      <c r="D4" s="75">
        <v>3.0</v>
      </c>
      <c r="E4" s="75" t="s">
        <v>67</v>
      </c>
      <c r="F4" s="75" t="s">
        <v>68</v>
      </c>
      <c r="G4" s="75" t="s">
        <v>63</v>
      </c>
    </row>
    <row r="5">
      <c r="A5" s="73" t="str">
        <f t="shared" si="1"/>
        <v/>
      </c>
      <c r="B5" s="74" t="str">
        <f t="shared" si="2"/>
        <v/>
      </c>
      <c r="C5" s="75"/>
      <c r="D5" s="75">
        <v>4.0</v>
      </c>
      <c r="E5" s="75" t="s">
        <v>64</v>
      </c>
      <c r="F5" s="75" t="s">
        <v>69</v>
      </c>
      <c r="G5" s="75" t="s">
        <v>66</v>
      </c>
    </row>
    <row r="6">
      <c r="A6" s="73" t="str">
        <f t="shared" si="1"/>
        <v/>
      </c>
      <c r="B6" s="74" t="str">
        <f t="shared" si="2"/>
        <v/>
      </c>
      <c r="C6" s="75"/>
      <c r="D6" s="75">
        <v>5.0</v>
      </c>
      <c r="E6" s="75" t="s">
        <v>70</v>
      </c>
      <c r="F6" s="75" t="s">
        <v>71</v>
      </c>
      <c r="G6" s="75" t="s">
        <v>63</v>
      </c>
    </row>
    <row r="7">
      <c r="A7" s="73" t="str">
        <f t="shared" si="1"/>
        <v/>
      </c>
      <c r="B7" s="74" t="str">
        <f t="shared" si="2"/>
        <v/>
      </c>
      <c r="C7" s="75"/>
      <c r="D7" s="75">
        <v>6.0</v>
      </c>
      <c r="E7" s="75" t="s">
        <v>72</v>
      </c>
      <c r="F7" s="75" t="s">
        <v>62</v>
      </c>
      <c r="G7" s="75" t="s">
        <v>66</v>
      </c>
    </row>
    <row r="8">
      <c r="A8" s="73" t="str">
        <f t="shared" si="1"/>
        <v/>
      </c>
      <c r="B8" s="74" t="str">
        <f t="shared" si="2"/>
        <v/>
      </c>
      <c r="C8" s="75"/>
      <c r="D8" s="75">
        <v>7.0</v>
      </c>
      <c r="E8" s="75" t="s">
        <v>73</v>
      </c>
      <c r="F8" s="75" t="s">
        <v>74</v>
      </c>
      <c r="G8" s="75" t="s">
        <v>63</v>
      </c>
    </row>
    <row r="9">
      <c r="A9" s="73" t="str">
        <f t="shared" si="1"/>
        <v>Emil Fraštia</v>
      </c>
      <c r="B9" s="74">
        <f t="shared" si="2"/>
        <v>1</v>
      </c>
      <c r="C9" s="75"/>
      <c r="D9" s="75">
        <v>8.0</v>
      </c>
      <c r="E9" s="75" t="s">
        <v>75</v>
      </c>
      <c r="F9" s="75" t="s">
        <v>76</v>
      </c>
      <c r="G9" s="75" t="s">
        <v>12</v>
      </c>
    </row>
    <row r="10">
      <c r="A10" s="73" t="str">
        <f t="shared" si="1"/>
        <v/>
      </c>
      <c r="B10" s="74" t="str">
        <f t="shared" si="2"/>
        <v/>
      </c>
      <c r="C10" s="75"/>
      <c r="D10" s="75">
        <v>9.0</v>
      </c>
      <c r="E10" s="75" t="s">
        <v>77</v>
      </c>
      <c r="F10" s="75" t="s">
        <v>62</v>
      </c>
      <c r="G10" s="75" t="s">
        <v>63</v>
      </c>
    </row>
    <row r="11">
      <c r="A11" s="73" t="str">
        <f t="shared" si="1"/>
        <v/>
      </c>
      <c r="B11" s="74" t="str">
        <f t="shared" si="2"/>
        <v/>
      </c>
      <c r="C11" s="75"/>
      <c r="D11" s="75">
        <v>10.0</v>
      </c>
      <c r="E11" s="75" t="s">
        <v>78</v>
      </c>
      <c r="F11" s="75" t="s">
        <v>79</v>
      </c>
      <c r="G11" s="75" t="s">
        <v>63</v>
      </c>
    </row>
    <row r="12">
      <c r="A12" s="73" t="str">
        <f t="shared" si="1"/>
        <v>Juraj Švingal</v>
      </c>
      <c r="B12" s="74">
        <f t="shared" si="2"/>
        <v>2</v>
      </c>
      <c r="C12" s="75"/>
      <c r="D12" s="75">
        <v>11.0</v>
      </c>
      <c r="E12" s="75" t="s">
        <v>80</v>
      </c>
      <c r="F12" s="75" t="s">
        <v>81</v>
      </c>
      <c r="G12" s="75" t="s">
        <v>12</v>
      </c>
    </row>
    <row r="13">
      <c r="A13" s="73" t="str">
        <f t="shared" si="1"/>
        <v>Vladimír Masný</v>
      </c>
      <c r="B13" s="74">
        <f t="shared" si="2"/>
        <v>2</v>
      </c>
      <c r="C13" s="75"/>
      <c r="D13" s="75">
        <v>11.0</v>
      </c>
      <c r="E13" s="75" t="s">
        <v>82</v>
      </c>
      <c r="F13" s="75" t="s">
        <v>83</v>
      </c>
      <c r="G13" s="75" t="s">
        <v>12</v>
      </c>
    </row>
    <row r="14">
      <c r="A14" s="73" t="str">
        <f t="shared" si="1"/>
        <v>Christopher Murphy</v>
      </c>
      <c r="B14" s="74">
        <f t="shared" si="2"/>
        <v>4</v>
      </c>
      <c r="C14" s="75"/>
      <c r="D14" s="75">
        <v>13.0</v>
      </c>
      <c r="E14" s="75" t="s">
        <v>84</v>
      </c>
      <c r="F14" s="75" t="s">
        <v>85</v>
      </c>
      <c r="G14" s="75" t="s">
        <v>12</v>
      </c>
    </row>
    <row r="15">
      <c r="A15" s="73" t="str">
        <f t="shared" si="1"/>
        <v>Peter Piroh</v>
      </c>
      <c r="B15" s="74">
        <f t="shared" si="2"/>
        <v>5</v>
      </c>
      <c r="C15" s="75"/>
      <c r="D15" s="75">
        <v>14.0</v>
      </c>
      <c r="E15" s="75" t="s">
        <v>86</v>
      </c>
      <c r="F15" s="75" t="s">
        <v>87</v>
      </c>
      <c r="G15" s="75" t="s">
        <v>12</v>
      </c>
    </row>
    <row r="16">
      <c r="A16" s="73" t="str">
        <f t="shared" si="1"/>
        <v/>
      </c>
      <c r="B16" s="74" t="str">
        <f t="shared" si="2"/>
        <v/>
      </c>
      <c r="C16" s="75"/>
      <c r="D16" s="75">
        <v>15.0</v>
      </c>
      <c r="E16" s="75" t="s">
        <v>88</v>
      </c>
      <c r="F16" s="75" t="s">
        <v>89</v>
      </c>
      <c r="G16" s="75" t="s">
        <v>63</v>
      </c>
    </row>
    <row r="17">
      <c r="A17" s="73" t="str">
        <f t="shared" si="1"/>
        <v>Pavol Sivák</v>
      </c>
      <c r="B17" s="74">
        <f t="shared" si="2"/>
        <v>6</v>
      </c>
      <c r="C17" s="75"/>
      <c r="D17" s="75">
        <v>16.0</v>
      </c>
      <c r="E17" s="75" t="s">
        <v>90</v>
      </c>
      <c r="F17" s="75" t="s">
        <v>91</v>
      </c>
      <c r="G17" s="75" t="s">
        <v>12</v>
      </c>
    </row>
    <row r="18">
      <c r="A18" s="73" t="str">
        <f t="shared" si="1"/>
        <v/>
      </c>
      <c r="B18" s="74" t="str">
        <f t="shared" si="2"/>
        <v/>
      </c>
      <c r="C18" s="75"/>
      <c r="D18" s="75">
        <v>17.0</v>
      </c>
      <c r="E18" s="75" t="s">
        <v>92</v>
      </c>
      <c r="F18" s="75" t="s">
        <v>89</v>
      </c>
      <c r="G18" s="75" t="s">
        <v>66</v>
      </c>
    </row>
    <row r="19">
      <c r="A19" s="73" t="str">
        <f t="shared" si="1"/>
        <v/>
      </c>
      <c r="B19" s="74" t="str">
        <f t="shared" si="2"/>
        <v/>
      </c>
      <c r="C19" s="75"/>
      <c r="D19" s="75">
        <v>18.0</v>
      </c>
      <c r="E19" s="75" t="s">
        <v>93</v>
      </c>
      <c r="F19" s="75" t="s">
        <v>94</v>
      </c>
      <c r="G19" s="75" t="s">
        <v>66</v>
      </c>
    </row>
    <row r="20">
      <c r="A20" s="73" t="str">
        <f t="shared" si="1"/>
        <v>Jaroslav Odrobiňák</v>
      </c>
      <c r="B20" s="74">
        <f t="shared" si="2"/>
        <v>7</v>
      </c>
      <c r="C20" s="75"/>
      <c r="D20" s="75">
        <v>19.0</v>
      </c>
      <c r="E20" s="75" t="s">
        <v>95</v>
      </c>
      <c r="F20" s="75" t="s">
        <v>96</v>
      </c>
      <c r="G20" s="75" t="s">
        <v>12</v>
      </c>
    </row>
    <row r="21">
      <c r="A21" s="73" t="str">
        <f t="shared" si="1"/>
        <v/>
      </c>
      <c r="B21" s="74" t="str">
        <f t="shared" si="2"/>
        <v/>
      </c>
      <c r="C21" s="75"/>
      <c r="D21" s="75">
        <v>20.0</v>
      </c>
      <c r="E21" s="75" t="s">
        <v>97</v>
      </c>
      <c r="F21" s="75" t="s">
        <v>98</v>
      </c>
      <c r="G21" s="75" t="s">
        <v>63</v>
      </c>
    </row>
    <row r="22">
      <c r="A22" s="73" t="str">
        <f t="shared" si="1"/>
        <v>Marek Kočvara</v>
      </c>
      <c r="B22" s="74">
        <f t="shared" si="2"/>
        <v>8</v>
      </c>
      <c r="C22" s="75"/>
      <c r="D22" s="75">
        <v>21.0</v>
      </c>
      <c r="E22" s="75" t="s">
        <v>99</v>
      </c>
      <c r="F22" s="75" t="s">
        <v>100</v>
      </c>
      <c r="G22" s="75" t="s">
        <v>12</v>
      </c>
    </row>
    <row r="23">
      <c r="A23" s="73" t="str">
        <f t="shared" si="1"/>
        <v>Matúš Ľahký</v>
      </c>
      <c r="B23" s="74">
        <f t="shared" si="2"/>
        <v>9</v>
      </c>
      <c r="C23" s="75"/>
      <c r="D23" s="75">
        <v>22.0</v>
      </c>
      <c r="E23" s="75" t="s">
        <v>101</v>
      </c>
      <c r="F23" s="75" t="s">
        <v>102</v>
      </c>
      <c r="G23" s="75" t="s">
        <v>12</v>
      </c>
    </row>
    <row r="24">
      <c r="A24" s="73" t="str">
        <f t="shared" si="1"/>
        <v/>
      </c>
      <c r="B24" s="74" t="str">
        <f t="shared" si="2"/>
        <v/>
      </c>
      <c r="C24" s="76"/>
      <c r="D24" s="76">
        <v>23.0</v>
      </c>
      <c r="E24" s="76" t="s">
        <v>103</v>
      </c>
      <c r="F24" s="76" t="s">
        <v>89</v>
      </c>
      <c r="G24" s="76" t="s">
        <v>63</v>
      </c>
    </row>
    <row r="25">
      <c r="A25" s="73" t="str">
        <f t="shared" si="1"/>
        <v/>
      </c>
      <c r="B25" s="74" t="str">
        <f t="shared" si="2"/>
        <v/>
      </c>
      <c r="C25" s="76"/>
      <c r="D25" s="76">
        <v>24.0</v>
      </c>
      <c r="E25" s="76" t="s">
        <v>104</v>
      </c>
      <c r="F25" s="76" t="s">
        <v>105</v>
      </c>
      <c r="G25" s="76" t="s">
        <v>63</v>
      </c>
    </row>
    <row r="26">
      <c r="A26" s="73" t="str">
        <f t="shared" si="1"/>
        <v/>
      </c>
      <c r="B26" s="74" t="str">
        <f t="shared" si="2"/>
        <v/>
      </c>
      <c r="C26" s="76"/>
      <c r="D26" s="76">
        <v>25.0</v>
      </c>
      <c r="E26" s="76" t="s">
        <v>106</v>
      </c>
      <c r="F26" s="76" t="s">
        <v>107</v>
      </c>
      <c r="G26" s="76" t="s">
        <v>63</v>
      </c>
    </row>
    <row r="27">
      <c r="A27" s="73" t="str">
        <f t="shared" si="1"/>
        <v/>
      </c>
      <c r="B27" s="74" t="str">
        <f t="shared" si="2"/>
        <v/>
      </c>
      <c r="C27" s="76"/>
      <c r="D27" s="76">
        <v>26.0</v>
      </c>
      <c r="E27" s="76" t="s">
        <v>108</v>
      </c>
      <c r="F27" s="76" t="s">
        <v>109</v>
      </c>
      <c r="G27" s="76" t="s">
        <v>63</v>
      </c>
    </row>
    <row r="28">
      <c r="B28" s="77"/>
    </row>
    <row r="29">
      <c r="B29" s="77"/>
    </row>
    <row r="30">
      <c r="B30" s="77"/>
    </row>
    <row r="31">
      <c r="A31" s="78"/>
      <c r="B31" s="79"/>
      <c r="C31" s="78"/>
      <c r="D31" s="78"/>
      <c r="E31" s="78"/>
      <c r="F31" s="78"/>
      <c r="G31" s="78"/>
      <c r="H31" s="78"/>
    </row>
    <row r="32">
      <c r="B32" s="77"/>
    </row>
    <row r="33">
      <c r="A33" s="69" t="s">
        <v>55</v>
      </c>
      <c r="B33" s="70" t="s">
        <v>56</v>
      </c>
      <c r="C33" s="80"/>
      <c r="D33" s="80" t="s">
        <v>57</v>
      </c>
      <c r="E33" s="60" t="s">
        <v>59</v>
      </c>
      <c r="F33" s="81" t="s">
        <v>2</v>
      </c>
      <c r="G33" s="60" t="s">
        <v>60</v>
      </c>
      <c r="H33" s="60"/>
    </row>
    <row r="34">
      <c r="A34" s="73" t="str">
        <f t="shared" ref="A34:A38" si="3">if(G34="svk",F34&amp;" "&amp;E34,"")</f>
        <v/>
      </c>
      <c r="B34" s="74" t="str">
        <f t="shared" ref="B34:B38" si="4">IF(G34="svk",COUNTIFS(G$34:G$50,"svk",D$34:D$50,"&lt;"&amp;D34)+1,"")</f>
        <v/>
      </c>
      <c r="C34" s="60"/>
      <c r="D34" s="75">
        <v>1.0</v>
      </c>
      <c r="E34" s="75" t="s">
        <v>110</v>
      </c>
      <c r="F34" s="82" t="s">
        <v>111</v>
      </c>
      <c r="G34" s="75" t="s">
        <v>63</v>
      </c>
    </row>
    <row r="35">
      <c r="A35" s="73" t="str">
        <f t="shared" si="3"/>
        <v/>
      </c>
      <c r="B35" s="74" t="str">
        <f t="shared" si="4"/>
        <v/>
      </c>
      <c r="C35" s="60"/>
      <c r="D35" s="75">
        <v>2.0</v>
      </c>
      <c r="E35" s="75" t="s">
        <v>112</v>
      </c>
      <c r="F35" s="82" t="s">
        <v>113</v>
      </c>
      <c r="G35" s="75" t="s">
        <v>114</v>
      </c>
    </row>
    <row r="36">
      <c r="A36" s="73" t="str">
        <f t="shared" si="3"/>
        <v/>
      </c>
      <c r="B36" s="74" t="str">
        <f t="shared" si="4"/>
        <v/>
      </c>
      <c r="C36" s="60"/>
      <c r="D36" s="75">
        <v>3.0</v>
      </c>
      <c r="E36" s="75" t="s">
        <v>115</v>
      </c>
      <c r="F36" s="82" t="s">
        <v>116</v>
      </c>
      <c r="G36" s="75" t="s">
        <v>114</v>
      </c>
    </row>
    <row r="37">
      <c r="A37" s="73" t="str">
        <f t="shared" si="3"/>
        <v>Rebeka Gabčíková</v>
      </c>
      <c r="B37" s="74">
        <f t="shared" si="4"/>
        <v>1</v>
      </c>
      <c r="C37" s="60"/>
      <c r="D37" s="75">
        <v>4.0</v>
      </c>
      <c r="E37" s="75" t="s">
        <v>117</v>
      </c>
      <c r="F37" s="82" t="s">
        <v>118</v>
      </c>
      <c r="G37" s="75" t="s">
        <v>12</v>
      </c>
    </row>
    <row r="38">
      <c r="A38" s="73" t="str">
        <f t="shared" si="3"/>
        <v/>
      </c>
      <c r="B38" s="74" t="str">
        <f t="shared" si="4"/>
        <v/>
      </c>
      <c r="C38" s="60"/>
      <c r="D38" s="75">
        <v>5.0</v>
      </c>
      <c r="E38" s="75" t="s">
        <v>119</v>
      </c>
      <c r="F38" s="82" t="s">
        <v>120</v>
      </c>
      <c r="G38" s="75" t="s">
        <v>63</v>
      </c>
    </row>
    <row r="39">
      <c r="A39" s="83" t="str">
        <f t="shared" ref="A39:A44" si="5">if(G39="svk",TRIM(LEFT(E39, FIND("^",SUBSTITUTE(E39, " ", "^",2)&amp;"^"))),"")</f>
        <v/>
      </c>
      <c r="B39" s="84" t="str">
        <f t="shared" ref="B39:B44" si="6">IF(G39="svk",COUNTIFS(G$34:G$44,"svk",D$34:D$44,"&lt;"&amp;D39)+1,"")</f>
        <v/>
      </c>
      <c r="C39" s="60"/>
      <c r="D39" s="60"/>
      <c r="E39" s="60"/>
      <c r="F39" s="81"/>
      <c r="G39" s="60"/>
    </row>
    <row r="40">
      <c r="A40" s="83" t="str">
        <f t="shared" si="5"/>
        <v/>
      </c>
      <c r="B40" s="84" t="str">
        <f t="shared" si="6"/>
        <v/>
      </c>
      <c r="C40" s="60"/>
      <c r="D40" s="60"/>
      <c r="E40" s="60"/>
      <c r="F40" s="81"/>
      <c r="G40" s="60"/>
    </row>
    <row r="41">
      <c r="A41" s="83" t="str">
        <f t="shared" si="5"/>
        <v/>
      </c>
      <c r="B41" s="84" t="str">
        <f t="shared" si="6"/>
        <v/>
      </c>
      <c r="C41" s="60"/>
      <c r="D41" s="60"/>
      <c r="E41" s="60"/>
      <c r="F41" s="81"/>
      <c r="G41" s="60"/>
    </row>
    <row r="42">
      <c r="A42" s="83" t="str">
        <f t="shared" si="5"/>
        <v/>
      </c>
      <c r="B42" s="84" t="str">
        <f t="shared" si="6"/>
        <v/>
      </c>
      <c r="C42" s="60"/>
      <c r="D42" s="60"/>
      <c r="E42" s="60"/>
      <c r="F42" s="81"/>
      <c r="G42" s="60"/>
    </row>
    <row r="43">
      <c r="A43" s="83" t="str">
        <f t="shared" si="5"/>
        <v/>
      </c>
      <c r="B43" s="84" t="str">
        <f t="shared" si="6"/>
        <v/>
      </c>
      <c r="C43" s="60"/>
      <c r="D43" s="60"/>
      <c r="E43" s="60"/>
      <c r="F43" s="81"/>
      <c r="G43" s="60"/>
    </row>
    <row r="44">
      <c r="A44" s="83" t="str">
        <f t="shared" si="5"/>
        <v/>
      </c>
      <c r="B44" s="84" t="str">
        <f t="shared" si="6"/>
        <v/>
      </c>
      <c r="C44" s="60"/>
      <c r="D44" s="60"/>
      <c r="E44" s="60"/>
      <c r="F44" s="81"/>
      <c r="G44" s="60"/>
    </row>
    <row r="45">
      <c r="B45" s="77"/>
    </row>
    <row r="46">
      <c r="B46" s="77"/>
    </row>
    <row r="47">
      <c r="B47" s="77"/>
    </row>
    <row r="48">
      <c r="B48" s="77"/>
    </row>
    <row r="49">
      <c r="B49" s="77"/>
    </row>
    <row r="50">
      <c r="B50" s="77"/>
    </row>
    <row r="51">
      <c r="B51" s="77"/>
    </row>
    <row r="52">
      <c r="B52" s="77"/>
    </row>
    <row r="53">
      <c r="B53" s="77"/>
    </row>
    <row r="54">
      <c r="B54" s="77"/>
    </row>
    <row r="55">
      <c r="B55" s="77"/>
    </row>
    <row r="56">
      <c r="B56" s="77"/>
    </row>
    <row r="57">
      <c r="B57" s="77"/>
    </row>
    <row r="58">
      <c r="B58" s="77"/>
    </row>
    <row r="59">
      <c r="B59" s="77"/>
    </row>
    <row r="60">
      <c r="B60" s="77"/>
    </row>
    <row r="61">
      <c r="B61" s="77"/>
    </row>
    <row r="62">
      <c r="B62" s="77"/>
    </row>
    <row r="63">
      <c r="B63" s="77"/>
    </row>
    <row r="64">
      <c r="B64" s="77"/>
    </row>
    <row r="65">
      <c r="B65" s="77"/>
    </row>
    <row r="66">
      <c r="B66" s="77"/>
    </row>
    <row r="67">
      <c r="B67" s="77"/>
    </row>
    <row r="68">
      <c r="B68" s="77"/>
    </row>
    <row r="69">
      <c r="B69" s="77"/>
    </row>
    <row r="70">
      <c r="B70" s="77"/>
    </row>
    <row r="71">
      <c r="B71" s="77"/>
    </row>
    <row r="72">
      <c r="B72" s="77"/>
    </row>
    <row r="73">
      <c r="B73" s="77"/>
    </row>
    <row r="74">
      <c r="B74" s="77"/>
    </row>
    <row r="75">
      <c r="B75" s="77"/>
    </row>
    <row r="76">
      <c r="B76" s="77"/>
    </row>
    <row r="77">
      <c r="B77" s="77"/>
    </row>
    <row r="78">
      <c r="B78" s="77"/>
    </row>
    <row r="79">
      <c r="B79" s="77"/>
    </row>
    <row r="80">
      <c r="B80" s="77"/>
    </row>
    <row r="81">
      <c r="B81" s="77"/>
    </row>
    <row r="82">
      <c r="B82" s="77"/>
    </row>
    <row r="83">
      <c r="B83" s="77"/>
    </row>
    <row r="84">
      <c r="B84" s="77"/>
    </row>
    <row r="85">
      <c r="B85" s="77"/>
    </row>
    <row r="86">
      <c r="B86" s="77"/>
    </row>
    <row r="87">
      <c r="B87" s="77"/>
    </row>
    <row r="88">
      <c r="B88" s="77"/>
    </row>
    <row r="89">
      <c r="B89" s="77"/>
    </row>
    <row r="90">
      <c r="B90" s="77"/>
    </row>
    <row r="91">
      <c r="B91" s="77"/>
    </row>
    <row r="92">
      <c r="B92" s="77"/>
    </row>
    <row r="93">
      <c r="B93" s="77"/>
    </row>
    <row r="94">
      <c r="B94" s="77"/>
    </row>
    <row r="95">
      <c r="B95" s="77"/>
    </row>
    <row r="96">
      <c r="B96" s="77"/>
    </row>
    <row r="97">
      <c r="B97" s="77"/>
    </row>
    <row r="98">
      <c r="B98" s="77"/>
    </row>
    <row r="99">
      <c r="B99" s="77"/>
    </row>
    <row r="100">
      <c r="B100" s="77"/>
    </row>
    <row r="101">
      <c r="B101" s="77"/>
    </row>
    <row r="102">
      <c r="B102" s="77"/>
    </row>
    <row r="103">
      <c r="B103" s="77"/>
    </row>
    <row r="104">
      <c r="B104" s="77"/>
    </row>
    <row r="105">
      <c r="B105" s="77"/>
    </row>
    <row r="106">
      <c r="B106" s="77"/>
    </row>
    <row r="107">
      <c r="B107" s="77"/>
    </row>
    <row r="108">
      <c r="B108" s="77"/>
    </row>
    <row r="109">
      <c r="B109" s="77"/>
    </row>
    <row r="110">
      <c r="B110" s="77"/>
    </row>
    <row r="111">
      <c r="B111" s="77"/>
    </row>
    <row r="112">
      <c r="B112" s="77"/>
    </row>
    <row r="113">
      <c r="B113" s="77"/>
    </row>
    <row r="114">
      <c r="B114" s="77"/>
    </row>
    <row r="115">
      <c r="B115" s="77"/>
    </row>
    <row r="116">
      <c r="B116" s="77"/>
    </row>
    <row r="117">
      <c r="B117" s="77"/>
    </row>
    <row r="118">
      <c r="B118" s="77"/>
    </row>
    <row r="119">
      <c r="B119" s="77"/>
    </row>
    <row r="120">
      <c r="B120" s="77"/>
    </row>
    <row r="121">
      <c r="B121" s="77"/>
    </row>
    <row r="122">
      <c r="B122" s="77"/>
    </row>
    <row r="123">
      <c r="B123" s="77"/>
    </row>
    <row r="124">
      <c r="B124" s="77"/>
    </row>
    <row r="125">
      <c r="B125" s="77"/>
    </row>
    <row r="126">
      <c r="B126" s="77"/>
    </row>
    <row r="127">
      <c r="B127" s="77"/>
    </row>
    <row r="128">
      <c r="B128" s="77"/>
    </row>
    <row r="129">
      <c r="B129" s="77"/>
    </row>
    <row r="130">
      <c r="B130" s="77"/>
    </row>
    <row r="131">
      <c r="B131" s="77"/>
    </row>
    <row r="132">
      <c r="B132" s="77"/>
    </row>
    <row r="133">
      <c r="B133" s="77"/>
    </row>
    <row r="134">
      <c r="B134" s="77"/>
    </row>
    <row r="135">
      <c r="B135" s="77"/>
    </row>
    <row r="136">
      <c r="B136" s="77"/>
    </row>
    <row r="137">
      <c r="B137" s="77"/>
    </row>
    <row r="138">
      <c r="B138" s="77"/>
    </row>
    <row r="139">
      <c r="B139" s="77"/>
    </row>
    <row r="140">
      <c r="B140" s="77"/>
    </row>
    <row r="141">
      <c r="B141" s="77"/>
    </row>
    <row r="142">
      <c r="B142" s="77"/>
    </row>
    <row r="143">
      <c r="B143" s="77"/>
    </row>
    <row r="144">
      <c r="B144" s="77"/>
    </row>
    <row r="145">
      <c r="B145" s="77"/>
    </row>
    <row r="146">
      <c r="B146" s="77"/>
    </row>
    <row r="147">
      <c r="B147" s="77"/>
    </row>
    <row r="148">
      <c r="B148" s="77"/>
    </row>
    <row r="149">
      <c r="B149" s="77"/>
    </row>
    <row r="150">
      <c r="B150" s="77"/>
    </row>
    <row r="151">
      <c r="B151" s="77"/>
    </row>
    <row r="152">
      <c r="B152" s="77"/>
    </row>
    <row r="153">
      <c r="B153" s="77"/>
    </row>
    <row r="154">
      <c r="B154" s="77"/>
    </row>
    <row r="155">
      <c r="B155" s="77"/>
    </row>
    <row r="156">
      <c r="B156" s="77"/>
    </row>
    <row r="157">
      <c r="B157" s="77"/>
    </row>
    <row r="158">
      <c r="B158" s="77"/>
    </row>
    <row r="159">
      <c r="B159" s="77"/>
    </row>
    <row r="160">
      <c r="B160" s="77"/>
    </row>
    <row r="161">
      <c r="B161" s="77"/>
    </row>
    <row r="162">
      <c r="B162" s="77"/>
    </row>
    <row r="163">
      <c r="B163" s="77"/>
    </row>
    <row r="164">
      <c r="B164" s="77"/>
    </row>
    <row r="165">
      <c r="B165" s="77"/>
    </row>
    <row r="166">
      <c r="B166" s="77"/>
    </row>
    <row r="167">
      <c r="B167" s="77"/>
    </row>
    <row r="168">
      <c r="B168" s="77"/>
    </row>
    <row r="169">
      <c r="B169" s="77"/>
    </row>
    <row r="170">
      <c r="B170" s="77"/>
    </row>
    <row r="171">
      <c r="B171" s="77"/>
    </row>
    <row r="172">
      <c r="B172" s="77"/>
    </row>
    <row r="173">
      <c r="B173" s="77"/>
    </row>
    <row r="174">
      <c r="B174" s="77"/>
    </row>
    <row r="175">
      <c r="B175" s="77"/>
    </row>
    <row r="176">
      <c r="B176" s="77"/>
    </row>
    <row r="177">
      <c r="B177" s="77"/>
    </row>
    <row r="178">
      <c r="B178" s="77"/>
    </row>
    <row r="179">
      <c r="B179" s="77"/>
    </row>
    <row r="180">
      <c r="B180" s="77"/>
    </row>
    <row r="181">
      <c r="B181" s="77"/>
    </row>
    <row r="182">
      <c r="B182" s="77"/>
    </row>
    <row r="183">
      <c r="B183" s="77"/>
    </row>
    <row r="184">
      <c r="B184" s="77"/>
    </row>
    <row r="185">
      <c r="B185" s="77"/>
    </row>
    <row r="186">
      <c r="B186" s="77"/>
    </row>
    <row r="187">
      <c r="B187" s="77"/>
    </row>
    <row r="188">
      <c r="B188" s="77"/>
    </row>
    <row r="189">
      <c r="B189" s="77"/>
    </row>
    <row r="190">
      <c r="B190" s="77"/>
    </row>
    <row r="191">
      <c r="B191" s="77"/>
    </row>
    <row r="192">
      <c r="B192" s="77"/>
    </row>
    <row r="193">
      <c r="B193" s="77"/>
    </row>
    <row r="194">
      <c r="B194" s="77"/>
    </row>
    <row r="195">
      <c r="B195" s="77"/>
    </row>
    <row r="196">
      <c r="B196" s="77"/>
    </row>
    <row r="197">
      <c r="B197" s="77"/>
    </row>
    <row r="198">
      <c r="B198" s="77"/>
    </row>
    <row r="199">
      <c r="B199" s="77"/>
    </row>
    <row r="200">
      <c r="B200" s="77"/>
    </row>
    <row r="201">
      <c r="B201" s="77"/>
    </row>
    <row r="202">
      <c r="B202" s="77"/>
    </row>
    <row r="203">
      <c r="B203" s="77"/>
    </row>
    <row r="204">
      <c r="B204" s="77"/>
    </row>
    <row r="205">
      <c r="B205" s="77"/>
    </row>
    <row r="206">
      <c r="B206" s="77"/>
    </row>
    <row r="207">
      <c r="B207" s="77"/>
    </row>
    <row r="208">
      <c r="B208" s="77"/>
    </row>
    <row r="209">
      <c r="B209" s="77"/>
    </row>
    <row r="210">
      <c r="B210" s="77"/>
    </row>
    <row r="211">
      <c r="B211" s="77"/>
    </row>
    <row r="212">
      <c r="B212" s="77"/>
    </row>
    <row r="213">
      <c r="B213" s="77"/>
    </row>
    <row r="214">
      <c r="B214" s="77"/>
    </row>
    <row r="215">
      <c r="B215" s="77"/>
    </row>
    <row r="216">
      <c r="B216" s="77"/>
    </row>
    <row r="217">
      <c r="B217" s="77"/>
    </row>
    <row r="218">
      <c r="B218" s="77"/>
    </row>
    <row r="219">
      <c r="B219" s="77"/>
    </row>
    <row r="220">
      <c r="B220" s="77"/>
    </row>
    <row r="221">
      <c r="B221" s="77"/>
    </row>
    <row r="222">
      <c r="B222" s="77"/>
    </row>
    <row r="223">
      <c r="B223" s="77"/>
    </row>
    <row r="224">
      <c r="B224" s="77"/>
    </row>
    <row r="225">
      <c r="B225" s="77"/>
    </row>
    <row r="226">
      <c r="B226" s="77"/>
    </row>
    <row r="227">
      <c r="B227" s="77"/>
    </row>
    <row r="228">
      <c r="B228" s="77"/>
    </row>
    <row r="229">
      <c r="B229" s="77"/>
    </row>
    <row r="230">
      <c r="B230" s="77"/>
    </row>
    <row r="231">
      <c r="B231" s="77"/>
    </row>
    <row r="232">
      <c r="B232" s="77"/>
    </row>
    <row r="233">
      <c r="B233" s="77"/>
    </row>
    <row r="234">
      <c r="B234" s="77"/>
    </row>
    <row r="235">
      <c r="B235" s="77"/>
    </row>
    <row r="236">
      <c r="B236" s="77"/>
    </row>
    <row r="237">
      <c r="B237" s="77"/>
    </row>
    <row r="238">
      <c r="B238" s="77"/>
    </row>
    <row r="239">
      <c r="B239" s="77"/>
    </row>
    <row r="240">
      <c r="B240" s="77"/>
    </row>
    <row r="241">
      <c r="B241" s="77"/>
    </row>
    <row r="242">
      <c r="B242" s="77"/>
    </row>
    <row r="243">
      <c r="B243" s="77"/>
    </row>
    <row r="244">
      <c r="B244" s="77"/>
    </row>
    <row r="245">
      <c r="B245" s="77"/>
    </row>
    <row r="246">
      <c r="B246" s="77"/>
    </row>
    <row r="247">
      <c r="B247" s="77"/>
    </row>
    <row r="248">
      <c r="B248" s="77"/>
    </row>
    <row r="249">
      <c r="B249" s="77"/>
    </row>
    <row r="250">
      <c r="B250" s="77"/>
    </row>
    <row r="251">
      <c r="B251" s="77"/>
    </row>
    <row r="252">
      <c r="B252" s="77"/>
    </row>
    <row r="253">
      <c r="B253" s="77"/>
    </row>
    <row r="254">
      <c r="B254" s="77"/>
    </row>
    <row r="255">
      <c r="B255" s="77"/>
    </row>
    <row r="256">
      <c r="B256" s="77"/>
    </row>
    <row r="257">
      <c r="B257" s="77"/>
    </row>
    <row r="258">
      <c r="B258" s="77"/>
    </row>
    <row r="259">
      <c r="B259" s="77"/>
    </row>
    <row r="260">
      <c r="B260" s="77"/>
    </row>
    <row r="261">
      <c r="B261" s="77"/>
    </row>
    <row r="262">
      <c r="B262" s="77"/>
    </row>
    <row r="263">
      <c r="B263" s="77"/>
    </row>
    <row r="264">
      <c r="B264" s="77"/>
    </row>
    <row r="265">
      <c r="B265" s="77"/>
    </row>
    <row r="266">
      <c r="B266" s="77"/>
    </row>
    <row r="267">
      <c r="B267" s="77"/>
    </row>
    <row r="268">
      <c r="B268" s="77"/>
    </row>
    <row r="269">
      <c r="B269" s="77"/>
    </row>
    <row r="270">
      <c r="B270" s="77"/>
    </row>
    <row r="271">
      <c r="B271" s="77"/>
    </row>
    <row r="272">
      <c r="B272" s="77"/>
    </row>
    <row r="273">
      <c r="B273" s="77"/>
    </row>
    <row r="274">
      <c r="B274" s="77"/>
    </row>
    <row r="275">
      <c r="B275" s="77"/>
    </row>
    <row r="276">
      <c r="B276" s="77"/>
    </row>
    <row r="277">
      <c r="B277" s="77"/>
    </row>
    <row r="278">
      <c r="B278" s="77"/>
    </row>
    <row r="279">
      <c r="B279" s="77"/>
    </row>
    <row r="280">
      <c r="B280" s="77"/>
    </row>
    <row r="281">
      <c r="B281" s="77"/>
    </row>
    <row r="282">
      <c r="B282" s="77"/>
    </row>
    <row r="283">
      <c r="B283" s="77"/>
    </row>
    <row r="284">
      <c r="B284" s="77"/>
    </row>
    <row r="285">
      <c r="B285" s="77"/>
    </row>
    <row r="286">
      <c r="B286" s="77"/>
    </row>
    <row r="287">
      <c r="B287" s="77"/>
    </row>
    <row r="288">
      <c r="B288" s="77"/>
    </row>
    <row r="289">
      <c r="B289" s="77"/>
    </row>
    <row r="290">
      <c r="B290" s="77"/>
    </row>
    <row r="291">
      <c r="B291" s="77"/>
    </row>
    <row r="292">
      <c r="B292" s="77"/>
    </row>
    <row r="293">
      <c r="B293" s="77"/>
    </row>
    <row r="294">
      <c r="B294" s="77"/>
    </row>
    <row r="295">
      <c r="B295" s="77"/>
    </row>
    <row r="296">
      <c r="B296" s="77"/>
    </row>
    <row r="297">
      <c r="B297" s="77"/>
    </row>
    <row r="298">
      <c r="B298" s="77"/>
    </row>
    <row r="299">
      <c r="B299" s="77"/>
    </row>
    <row r="300">
      <c r="B300" s="77"/>
    </row>
    <row r="301">
      <c r="B301" s="77"/>
    </row>
    <row r="302">
      <c r="B302" s="77"/>
    </row>
    <row r="303">
      <c r="B303" s="77"/>
    </row>
    <row r="304">
      <c r="B304" s="77"/>
    </row>
    <row r="305">
      <c r="B305" s="77"/>
    </row>
    <row r="306">
      <c r="B306" s="77"/>
    </row>
    <row r="307">
      <c r="B307" s="77"/>
    </row>
    <row r="308">
      <c r="B308" s="77"/>
    </row>
    <row r="309">
      <c r="B309" s="77"/>
    </row>
    <row r="310">
      <c r="B310" s="77"/>
    </row>
    <row r="311">
      <c r="B311" s="77"/>
    </row>
    <row r="312">
      <c r="B312" s="77"/>
    </row>
    <row r="313">
      <c r="B313" s="77"/>
    </row>
    <row r="314">
      <c r="B314" s="77"/>
    </row>
    <row r="315">
      <c r="B315" s="77"/>
    </row>
    <row r="316">
      <c r="B316" s="77"/>
    </row>
    <row r="317">
      <c r="B317" s="77"/>
    </row>
    <row r="318">
      <c r="B318" s="77"/>
    </row>
    <row r="319">
      <c r="B319" s="77"/>
    </row>
    <row r="320">
      <c r="B320" s="77"/>
    </row>
    <row r="321">
      <c r="B321" s="77"/>
    </row>
    <row r="322">
      <c r="B322" s="77"/>
    </row>
    <row r="323">
      <c r="B323" s="77"/>
    </row>
    <row r="324">
      <c r="B324" s="77"/>
    </row>
    <row r="325">
      <c r="B325" s="77"/>
    </row>
    <row r="326">
      <c r="B326" s="77"/>
    </row>
    <row r="327">
      <c r="B327" s="77"/>
    </row>
    <row r="328">
      <c r="B328" s="77"/>
    </row>
    <row r="329">
      <c r="B329" s="77"/>
    </row>
    <row r="330">
      <c r="B330" s="77"/>
    </row>
    <row r="331">
      <c r="B331" s="77"/>
    </row>
    <row r="332">
      <c r="B332" s="77"/>
    </row>
    <row r="333">
      <c r="B333" s="77"/>
    </row>
    <row r="334">
      <c r="B334" s="77"/>
    </row>
    <row r="335">
      <c r="B335" s="77"/>
    </row>
    <row r="336">
      <c r="B336" s="77"/>
    </row>
    <row r="337">
      <c r="B337" s="77"/>
    </row>
    <row r="338">
      <c r="B338" s="77"/>
    </row>
    <row r="339">
      <c r="B339" s="77"/>
    </row>
    <row r="340">
      <c r="B340" s="77"/>
    </row>
    <row r="341">
      <c r="B341" s="77"/>
    </row>
    <row r="342">
      <c r="B342" s="77"/>
    </row>
    <row r="343">
      <c r="B343" s="77"/>
    </row>
    <row r="344">
      <c r="B344" s="77"/>
    </row>
    <row r="345">
      <c r="B345" s="77"/>
    </row>
    <row r="346">
      <c r="B346" s="77"/>
    </row>
    <row r="347">
      <c r="B347" s="77"/>
    </row>
    <row r="348">
      <c r="B348" s="77"/>
    </row>
    <row r="349">
      <c r="B349" s="77"/>
    </row>
    <row r="350">
      <c r="B350" s="77"/>
    </row>
    <row r="351">
      <c r="B351" s="77"/>
    </row>
    <row r="352">
      <c r="B352" s="77"/>
    </row>
    <row r="353">
      <c r="B353" s="77"/>
    </row>
    <row r="354">
      <c r="B354" s="77"/>
    </row>
    <row r="355">
      <c r="B355" s="77"/>
    </row>
    <row r="356">
      <c r="B356" s="77"/>
    </row>
    <row r="357">
      <c r="B357" s="77"/>
    </row>
    <row r="358">
      <c r="B358" s="77"/>
    </row>
    <row r="359">
      <c r="B359" s="77"/>
    </row>
    <row r="360">
      <c r="B360" s="77"/>
    </row>
    <row r="361">
      <c r="B361" s="77"/>
    </row>
    <row r="362">
      <c r="B362" s="77"/>
    </row>
    <row r="363">
      <c r="B363" s="77"/>
    </row>
    <row r="364">
      <c r="B364" s="77"/>
    </row>
    <row r="365">
      <c r="B365" s="77"/>
    </row>
    <row r="366">
      <c r="B366" s="77"/>
    </row>
    <row r="367">
      <c r="B367" s="77"/>
    </row>
    <row r="368">
      <c r="B368" s="77"/>
    </row>
    <row r="369">
      <c r="B369" s="77"/>
    </row>
    <row r="370">
      <c r="B370" s="77"/>
    </row>
    <row r="371">
      <c r="B371" s="77"/>
    </row>
    <row r="372">
      <c r="B372" s="77"/>
    </row>
    <row r="373">
      <c r="B373" s="77"/>
    </row>
    <row r="374">
      <c r="B374" s="77"/>
    </row>
    <row r="375">
      <c r="B375" s="77"/>
    </row>
    <row r="376">
      <c r="B376" s="77"/>
    </row>
    <row r="377">
      <c r="B377" s="77"/>
    </row>
    <row r="378">
      <c r="B378" s="77"/>
    </row>
    <row r="379">
      <c r="B379" s="77"/>
    </row>
    <row r="380">
      <c r="B380" s="77"/>
    </row>
    <row r="381">
      <c r="B381" s="77"/>
    </row>
    <row r="382">
      <c r="B382" s="77"/>
    </row>
    <row r="383">
      <c r="B383" s="77"/>
    </row>
    <row r="384">
      <c r="B384" s="77"/>
    </row>
    <row r="385">
      <c r="B385" s="77"/>
    </row>
    <row r="386">
      <c r="B386" s="77"/>
    </row>
    <row r="387">
      <c r="B387" s="77"/>
    </row>
    <row r="388">
      <c r="B388" s="77"/>
    </row>
    <row r="389">
      <c r="B389" s="77"/>
    </row>
    <row r="390">
      <c r="B390" s="77"/>
    </row>
    <row r="391">
      <c r="B391" s="77"/>
    </row>
    <row r="392">
      <c r="B392" s="77"/>
    </row>
    <row r="393">
      <c r="B393" s="77"/>
    </row>
    <row r="394">
      <c r="B394" s="77"/>
    </row>
    <row r="395">
      <c r="B395" s="77"/>
    </row>
    <row r="396">
      <c r="B396" s="77"/>
    </row>
    <row r="397">
      <c r="B397" s="77"/>
    </row>
    <row r="398">
      <c r="B398" s="77"/>
    </row>
    <row r="399">
      <c r="B399" s="77"/>
    </row>
    <row r="400">
      <c r="B400" s="77"/>
    </row>
    <row r="401">
      <c r="B401" s="77"/>
    </row>
    <row r="402">
      <c r="B402" s="77"/>
    </row>
    <row r="403">
      <c r="B403" s="77"/>
    </row>
    <row r="404">
      <c r="B404" s="77"/>
    </row>
    <row r="405">
      <c r="B405" s="77"/>
    </row>
    <row r="406">
      <c r="B406" s="77"/>
    </row>
    <row r="407">
      <c r="B407" s="77"/>
    </row>
    <row r="408">
      <c r="B408" s="77"/>
    </row>
    <row r="409">
      <c r="B409" s="77"/>
    </row>
    <row r="410">
      <c r="B410" s="77"/>
    </row>
    <row r="411">
      <c r="B411" s="77"/>
    </row>
    <row r="412">
      <c r="B412" s="77"/>
    </row>
    <row r="413">
      <c r="B413" s="77"/>
    </row>
    <row r="414">
      <c r="B414" s="77"/>
    </row>
    <row r="415">
      <c r="B415" s="77"/>
    </row>
    <row r="416">
      <c r="B416" s="77"/>
    </row>
    <row r="417">
      <c r="B417" s="77"/>
    </row>
    <row r="418">
      <c r="B418" s="77"/>
    </row>
    <row r="419">
      <c r="B419" s="77"/>
    </row>
    <row r="420">
      <c r="B420" s="77"/>
    </row>
    <row r="421">
      <c r="B421" s="77"/>
    </row>
    <row r="422">
      <c r="B422" s="77"/>
    </row>
    <row r="423">
      <c r="B423" s="77"/>
    </row>
    <row r="424">
      <c r="B424" s="77"/>
    </row>
    <row r="425">
      <c r="B425" s="77"/>
    </row>
    <row r="426">
      <c r="B426" s="77"/>
    </row>
    <row r="427">
      <c r="B427" s="77"/>
    </row>
    <row r="428">
      <c r="B428" s="77"/>
    </row>
    <row r="429">
      <c r="B429" s="77"/>
    </row>
    <row r="430">
      <c r="B430" s="77"/>
    </row>
    <row r="431">
      <c r="B431" s="77"/>
    </row>
    <row r="432">
      <c r="B432" s="77"/>
    </row>
    <row r="433">
      <c r="B433" s="77"/>
    </row>
    <row r="434">
      <c r="B434" s="77"/>
    </row>
    <row r="435">
      <c r="B435" s="77"/>
    </row>
    <row r="436">
      <c r="B436" s="77"/>
    </row>
    <row r="437">
      <c r="B437" s="77"/>
    </row>
    <row r="438">
      <c r="B438" s="77"/>
    </row>
    <row r="439">
      <c r="B439" s="77"/>
    </row>
    <row r="440">
      <c r="B440" s="77"/>
    </row>
    <row r="441">
      <c r="B441" s="77"/>
    </row>
    <row r="442">
      <c r="B442" s="77"/>
    </row>
    <row r="443">
      <c r="B443" s="77"/>
    </row>
    <row r="444">
      <c r="B444" s="77"/>
    </row>
    <row r="445">
      <c r="B445" s="77"/>
    </row>
    <row r="446">
      <c r="B446" s="77"/>
    </row>
    <row r="447">
      <c r="B447" s="77"/>
    </row>
    <row r="448">
      <c r="B448" s="77"/>
    </row>
    <row r="449">
      <c r="B449" s="77"/>
    </row>
    <row r="450">
      <c r="B450" s="77"/>
    </row>
    <row r="451">
      <c r="B451" s="77"/>
    </row>
    <row r="452">
      <c r="B452" s="77"/>
    </row>
    <row r="453">
      <c r="B453" s="77"/>
    </row>
    <row r="454">
      <c r="B454" s="77"/>
    </row>
    <row r="455">
      <c r="B455" s="77"/>
    </row>
    <row r="456">
      <c r="B456" s="77"/>
    </row>
    <row r="457">
      <c r="B457" s="77"/>
    </row>
    <row r="458">
      <c r="B458" s="77"/>
    </row>
    <row r="459">
      <c r="B459" s="77"/>
    </row>
    <row r="460">
      <c r="B460" s="77"/>
    </row>
    <row r="461">
      <c r="B461" s="77"/>
    </row>
    <row r="462">
      <c r="B462" s="77"/>
    </row>
    <row r="463">
      <c r="B463" s="77"/>
    </row>
    <row r="464">
      <c r="B464" s="77"/>
    </row>
    <row r="465">
      <c r="B465" s="77"/>
    </row>
    <row r="466">
      <c r="B466" s="77"/>
    </row>
    <row r="467">
      <c r="B467" s="77"/>
    </row>
    <row r="468">
      <c r="B468" s="77"/>
    </row>
    <row r="469">
      <c r="B469" s="77"/>
    </row>
    <row r="470">
      <c r="B470" s="77"/>
    </row>
    <row r="471">
      <c r="B471" s="77"/>
    </row>
    <row r="472">
      <c r="B472" s="77"/>
    </row>
    <row r="473">
      <c r="B473" s="77"/>
    </row>
    <row r="474">
      <c r="B474" s="77"/>
    </row>
    <row r="475">
      <c r="B475" s="77"/>
    </row>
    <row r="476">
      <c r="B476" s="77"/>
    </row>
    <row r="477">
      <c r="B477" s="77"/>
    </row>
    <row r="478">
      <c r="B478" s="77"/>
    </row>
    <row r="479">
      <c r="B479" s="77"/>
    </row>
    <row r="480">
      <c r="B480" s="77"/>
    </row>
    <row r="481">
      <c r="B481" s="77"/>
    </row>
    <row r="482">
      <c r="B482" s="77"/>
    </row>
    <row r="483">
      <c r="B483" s="77"/>
    </row>
    <row r="484">
      <c r="B484" s="77"/>
    </row>
    <row r="485">
      <c r="B485" s="77"/>
    </row>
    <row r="486">
      <c r="B486" s="77"/>
    </row>
    <row r="487">
      <c r="B487" s="77"/>
    </row>
    <row r="488">
      <c r="B488" s="77"/>
    </row>
    <row r="489">
      <c r="B489" s="77"/>
    </row>
    <row r="490">
      <c r="B490" s="77"/>
    </row>
    <row r="491">
      <c r="B491" s="77"/>
    </row>
    <row r="492">
      <c r="B492" s="77"/>
    </row>
    <row r="493">
      <c r="B493" s="77"/>
    </row>
    <row r="494">
      <c r="B494" s="77"/>
    </row>
    <row r="495">
      <c r="B495" s="77"/>
    </row>
    <row r="496">
      <c r="B496" s="77"/>
    </row>
    <row r="497">
      <c r="B497" s="77"/>
    </row>
    <row r="498">
      <c r="B498" s="77"/>
    </row>
    <row r="499">
      <c r="B499" s="77"/>
    </row>
    <row r="500">
      <c r="B500" s="77"/>
    </row>
    <row r="501">
      <c r="B501" s="77"/>
    </row>
    <row r="502">
      <c r="B502" s="77"/>
    </row>
    <row r="503">
      <c r="B503" s="77"/>
    </row>
    <row r="504">
      <c r="B504" s="77"/>
    </row>
    <row r="505">
      <c r="B505" s="77"/>
    </row>
    <row r="506">
      <c r="B506" s="77"/>
    </row>
    <row r="507">
      <c r="B507" s="77"/>
    </row>
    <row r="508">
      <c r="B508" s="77"/>
    </row>
    <row r="509">
      <c r="B509" s="77"/>
    </row>
    <row r="510">
      <c r="B510" s="77"/>
    </row>
    <row r="511">
      <c r="B511" s="77"/>
    </row>
    <row r="512">
      <c r="B512" s="77"/>
    </row>
    <row r="513">
      <c r="B513" s="77"/>
    </row>
    <row r="514">
      <c r="B514" s="77"/>
    </row>
    <row r="515">
      <c r="B515" s="77"/>
    </row>
    <row r="516">
      <c r="B516" s="77"/>
    </row>
    <row r="517">
      <c r="B517" s="77"/>
    </row>
    <row r="518">
      <c r="B518" s="77"/>
    </row>
    <row r="519">
      <c r="B519" s="77"/>
    </row>
    <row r="520">
      <c r="B520" s="77"/>
    </row>
    <row r="521">
      <c r="B521" s="77"/>
    </row>
    <row r="522">
      <c r="B522" s="77"/>
    </row>
    <row r="523">
      <c r="B523" s="77"/>
    </row>
    <row r="524">
      <c r="B524" s="77"/>
    </row>
    <row r="525">
      <c r="B525" s="77"/>
    </row>
    <row r="526">
      <c r="B526" s="77"/>
    </row>
    <row r="527">
      <c r="B527" s="77"/>
    </row>
    <row r="528">
      <c r="B528" s="77"/>
    </row>
    <row r="529">
      <c r="B529" s="77"/>
    </row>
    <row r="530">
      <c r="B530" s="77"/>
    </row>
    <row r="531">
      <c r="B531" s="77"/>
    </row>
    <row r="532">
      <c r="B532" s="77"/>
    </row>
    <row r="533">
      <c r="B533" s="77"/>
    </row>
    <row r="534">
      <c r="B534" s="77"/>
    </row>
    <row r="535">
      <c r="B535" s="77"/>
    </row>
    <row r="536">
      <c r="B536" s="77"/>
    </row>
    <row r="537">
      <c r="B537" s="77"/>
    </row>
    <row r="538">
      <c r="B538" s="77"/>
    </row>
    <row r="539">
      <c r="B539" s="77"/>
    </row>
    <row r="540">
      <c r="B540" s="77"/>
    </row>
    <row r="541">
      <c r="B541" s="77"/>
    </row>
    <row r="542">
      <c r="B542" s="77"/>
    </row>
    <row r="543">
      <c r="B543" s="77"/>
    </row>
    <row r="544">
      <c r="B544" s="77"/>
    </row>
    <row r="545">
      <c r="B545" s="77"/>
    </row>
    <row r="546">
      <c r="B546" s="77"/>
    </row>
    <row r="547">
      <c r="B547" s="77"/>
    </row>
    <row r="548">
      <c r="B548" s="77"/>
    </row>
    <row r="549">
      <c r="B549" s="77"/>
    </row>
    <row r="550">
      <c r="B550" s="77"/>
    </row>
    <row r="551">
      <c r="B551" s="77"/>
    </row>
    <row r="552">
      <c r="B552" s="77"/>
    </row>
    <row r="553">
      <c r="B553" s="77"/>
    </row>
    <row r="554">
      <c r="B554" s="77"/>
    </row>
    <row r="555">
      <c r="B555" s="77"/>
    </row>
    <row r="556">
      <c r="B556" s="77"/>
    </row>
    <row r="557">
      <c r="B557" s="77"/>
    </row>
    <row r="558">
      <c r="B558" s="77"/>
    </row>
    <row r="559">
      <c r="B559" s="77"/>
    </row>
    <row r="560">
      <c r="B560" s="77"/>
    </row>
    <row r="561">
      <c r="B561" s="77"/>
    </row>
    <row r="562">
      <c r="B562" s="77"/>
    </row>
    <row r="563">
      <c r="B563" s="77"/>
    </row>
    <row r="564">
      <c r="B564" s="77"/>
    </row>
    <row r="565">
      <c r="B565" s="77"/>
    </row>
    <row r="566">
      <c r="B566" s="77"/>
    </row>
    <row r="567">
      <c r="B567" s="77"/>
    </row>
    <row r="568">
      <c r="B568" s="77"/>
    </row>
    <row r="569">
      <c r="B569" s="77"/>
    </row>
    <row r="570">
      <c r="B570" s="77"/>
    </row>
    <row r="571">
      <c r="B571" s="77"/>
    </row>
    <row r="572">
      <c r="B572" s="77"/>
    </row>
    <row r="573">
      <c r="B573" s="77"/>
    </row>
    <row r="574">
      <c r="B574" s="77"/>
    </row>
    <row r="575">
      <c r="B575" s="77"/>
    </row>
    <row r="576">
      <c r="B576" s="77"/>
    </row>
    <row r="577">
      <c r="B577" s="77"/>
    </row>
    <row r="578">
      <c r="B578" s="77"/>
    </row>
    <row r="579">
      <c r="B579" s="77"/>
    </row>
    <row r="580">
      <c r="B580" s="77"/>
    </row>
    <row r="581">
      <c r="B581" s="77"/>
    </row>
    <row r="582">
      <c r="B582" s="77"/>
    </row>
    <row r="583">
      <c r="B583" s="77"/>
    </row>
    <row r="584">
      <c r="B584" s="77"/>
    </row>
    <row r="585">
      <c r="B585" s="77"/>
    </row>
    <row r="586">
      <c r="B586" s="77"/>
    </row>
    <row r="587">
      <c r="B587" s="77"/>
    </row>
    <row r="588">
      <c r="B588" s="77"/>
    </row>
    <row r="589">
      <c r="B589" s="77"/>
    </row>
    <row r="590">
      <c r="B590" s="77"/>
    </row>
    <row r="591">
      <c r="B591" s="77"/>
    </row>
    <row r="592">
      <c r="B592" s="77"/>
    </row>
    <row r="593">
      <c r="B593" s="77"/>
    </row>
    <row r="594">
      <c r="B594" s="77"/>
    </row>
    <row r="595">
      <c r="B595" s="77"/>
    </row>
    <row r="596">
      <c r="B596" s="77"/>
    </row>
    <row r="597">
      <c r="B597" s="77"/>
    </row>
    <row r="598">
      <c r="B598" s="77"/>
    </row>
    <row r="599">
      <c r="B599" s="77"/>
    </row>
    <row r="600">
      <c r="B600" s="77"/>
    </row>
    <row r="601">
      <c r="B601" s="77"/>
    </row>
    <row r="602">
      <c r="B602" s="77"/>
    </row>
    <row r="603">
      <c r="B603" s="77"/>
    </row>
    <row r="604">
      <c r="B604" s="77"/>
    </row>
    <row r="605">
      <c r="B605" s="77"/>
    </row>
    <row r="606">
      <c r="B606" s="77"/>
    </row>
    <row r="607">
      <c r="B607" s="77"/>
    </row>
    <row r="608">
      <c r="B608" s="77"/>
    </row>
    <row r="609">
      <c r="B609" s="77"/>
    </row>
    <row r="610">
      <c r="B610" s="77"/>
    </row>
    <row r="611">
      <c r="B611" s="77"/>
    </row>
    <row r="612">
      <c r="B612" s="77"/>
    </row>
    <row r="613">
      <c r="B613" s="77"/>
    </row>
    <row r="614">
      <c r="B614" s="77"/>
    </row>
    <row r="615">
      <c r="B615" s="77"/>
    </row>
    <row r="616">
      <c r="B616" s="77"/>
    </row>
    <row r="617">
      <c r="B617" s="77"/>
    </row>
    <row r="618">
      <c r="B618" s="77"/>
    </row>
    <row r="619">
      <c r="B619" s="77"/>
    </row>
    <row r="620">
      <c r="B620" s="77"/>
    </row>
    <row r="621">
      <c r="B621" s="77"/>
    </row>
    <row r="622">
      <c r="B622" s="77"/>
    </row>
    <row r="623">
      <c r="B623" s="77"/>
    </row>
    <row r="624">
      <c r="B624" s="77"/>
    </row>
    <row r="625">
      <c r="B625" s="77"/>
    </row>
    <row r="626">
      <c r="B626" s="77"/>
    </row>
    <row r="627">
      <c r="B627" s="77"/>
    </row>
    <row r="628">
      <c r="B628" s="77"/>
    </row>
    <row r="629">
      <c r="B629" s="77"/>
    </row>
    <row r="630">
      <c r="B630" s="77"/>
    </row>
    <row r="631">
      <c r="B631" s="77"/>
    </row>
    <row r="632">
      <c r="B632" s="77"/>
    </row>
    <row r="633">
      <c r="B633" s="77"/>
    </row>
    <row r="634">
      <c r="B634" s="77"/>
    </row>
    <row r="635">
      <c r="B635" s="77"/>
    </row>
    <row r="636">
      <c r="B636" s="77"/>
    </row>
    <row r="637">
      <c r="B637" s="77"/>
    </row>
    <row r="638">
      <c r="B638" s="77"/>
    </row>
    <row r="639">
      <c r="B639" s="77"/>
    </row>
    <row r="640">
      <c r="B640" s="77"/>
    </row>
    <row r="641">
      <c r="B641" s="77"/>
    </row>
    <row r="642">
      <c r="B642" s="77"/>
    </row>
    <row r="643">
      <c r="B643" s="77"/>
    </row>
    <row r="644">
      <c r="B644" s="77"/>
    </row>
    <row r="645">
      <c r="B645" s="77"/>
    </row>
    <row r="646">
      <c r="B646" s="77"/>
    </row>
    <row r="647">
      <c r="B647" s="77"/>
    </row>
    <row r="648">
      <c r="B648" s="77"/>
    </row>
    <row r="649">
      <c r="B649" s="77"/>
    </row>
    <row r="650">
      <c r="B650" s="77"/>
    </row>
    <row r="651">
      <c r="B651" s="77"/>
    </row>
    <row r="652">
      <c r="B652" s="77"/>
    </row>
    <row r="653">
      <c r="B653" s="77"/>
    </row>
    <row r="654">
      <c r="B654" s="77"/>
    </row>
    <row r="655">
      <c r="B655" s="77"/>
    </row>
    <row r="656">
      <c r="B656" s="77"/>
    </row>
    <row r="657">
      <c r="B657" s="77"/>
    </row>
    <row r="658">
      <c r="B658" s="77"/>
    </row>
    <row r="659">
      <c r="B659" s="77"/>
    </row>
    <row r="660">
      <c r="B660" s="77"/>
    </row>
    <row r="661">
      <c r="B661" s="77"/>
    </row>
    <row r="662">
      <c r="B662" s="77"/>
    </row>
    <row r="663">
      <c r="B663" s="77"/>
    </row>
    <row r="664">
      <c r="B664" s="77"/>
    </row>
    <row r="665">
      <c r="B665" s="77"/>
    </row>
    <row r="666">
      <c r="B666" s="77"/>
    </row>
    <row r="667">
      <c r="B667" s="77"/>
    </row>
    <row r="668">
      <c r="B668" s="77"/>
    </row>
    <row r="669">
      <c r="B669" s="77"/>
    </row>
    <row r="670">
      <c r="B670" s="77"/>
    </row>
    <row r="671">
      <c r="B671" s="77"/>
    </row>
    <row r="672">
      <c r="B672" s="77"/>
    </row>
    <row r="673">
      <c r="B673" s="77"/>
    </row>
    <row r="674">
      <c r="B674" s="77"/>
    </row>
    <row r="675">
      <c r="B675" s="77"/>
    </row>
    <row r="676">
      <c r="B676" s="77"/>
    </row>
    <row r="677">
      <c r="B677" s="77"/>
    </row>
    <row r="678">
      <c r="B678" s="77"/>
    </row>
    <row r="679">
      <c r="B679" s="77"/>
    </row>
    <row r="680">
      <c r="B680" s="77"/>
    </row>
    <row r="681">
      <c r="B681" s="77"/>
    </row>
    <row r="682">
      <c r="B682" s="77"/>
    </row>
    <row r="683">
      <c r="B683" s="77"/>
    </row>
    <row r="684">
      <c r="B684" s="77"/>
    </row>
    <row r="685">
      <c r="B685" s="77"/>
    </row>
    <row r="686">
      <c r="B686" s="77"/>
    </row>
    <row r="687">
      <c r="B687" s="77"/>
    </row>
    <row r="688">
      <c r="B688" s="77"/>
    </row>
    <row r="689">
      <c r="B689" s="77"/>
    </row>
    <row r="690">
      <c r="B690" s="77"/>
    </row>
    <row r="691">
      <c r="B691" s="77"/>
    </row>
    <row r="692">
      <c r="B692" s="77"/>
    </row>
    <row r="693">
      <c r="B693" s="77"/>
    </row>
    <row r="694">
      <c r="B694" s="77"/>
    </row>
    <row r="695">
      <c r="B695" s="77"/>
    </row>
    <row r="696">
      <c r="B696" s="77"/>
    </row>
    <row r="697">
      <c r="B697" s="77"/>
    </row>
    <row r="698">
      <c r="B698" s="77"/>
    </row>
    <row r="699">
      <c r="B699" s="77"/>
    </row>
    <row r="700">
      <c r="B700" s="77"/>
    </row>
    <row r="701">
      <c r="B701" s="77"/>
    </row>
    <row r="702">
      <c r="B702" s="77"/>
    </row>
    <row r="703">
      <c r="B703" s="77"/>
    </row>
    <row r="704">
      <c r="B704" s="77"/>
    </row>
    <row r="705">
      <c r="B705" s="77"/>
    </row>
    <row r="706">
      <c r="B706" s="77"/>
    </row>
    <row r="707">
      <c r="B707" s="77"/>
    </row>
    <row r="708">
      <c r="B708" s="77"/>
    </row>
    <row r="709">
      <c r="B709" s="77"/>
    </row>
    <row r="710">
      <c r="B710" s="77"/>
    </row>
    <row r="711">
      <c r="B711" s="77"/>
    </row>
    <row r="712">
      <c r="B712" s="77"/>
    </row>
    <row r="713">
      <c r="B713" s="77"/>
    </row>
    <row r="714">
      <c r="B714" s="77"/>
    </row>
    <row r="715">
      <c r="B715" s="77"/>
    </row>
    <row r="716">
      <c r="B716" s="77"/>
    </row>
    <row r="717">
      <c r="B717" s="77"/>
    </row>
    <row r="718">
      <c r="B718" s="77"/>
    </row>
    <row r="719">
      <c r="B719" s="77"/>
    </row>
    <row r="720">
      <c r="B720" s="77"/>
    </row>
    <row r="721">
      <c r="B721" s="77"/>
    </row>
    <row r="722">
      <c r="B722" s="77"/>
    </row>
    <row r="723">
      <c r="B723" s="77"/>
    </row>
    <row r="724">
      <c r="B724" s="77"/>
    </row>
    <row r="725">
      <c r="B725" s="77"/>
    </row>
    <row r="726">
      <c r="B726" s="77"/>
    </row>
    <row r="727">
      <c r="B727" s="77"/>
    </row>
    <row r="728">
      <c r="B728" s="77"/>
    </row>
    <row r="729">
      <c r="B729" s="77"/>
    </row>
    <row r="730">
      <c r="B730" s="77"/>
    </row>
    <row r="731">
      <c r="B731" s="77"/>
    </row>
    <row r="732">
      <c r="B732" s="77"/>
    </row>
    <row r="733">
      <c r="B733" s="77"/>
    </row>
    <row r="734">
      <c r="B734" s="77"/>
    </row>
    <row r="735">
      <c r="B735" s="77"/>
    </row>
    <row r="736">
      <c r="B736" s="77"/>
    </row>
    <row r="737">
      <c r="B737" s="77"/>
    </row>
    <row r="738">
      <c r="B738" s="77"/>
    </row>
    <row r="739">
      <c r="B739" s="77"/>
    </row>
    <row r="740">
      <c r="B740" s="77"/>
    </row>
    <row r="741">
      <c r="B741" s="77"/>
    </row>
    <row r="742">
      <c r="B742" s="77"/>
    </row>
    <row r="743">
      <c r="B743" s="77"/>
    </row>
    <row r="744">
      <c r="B744" s="77"/>
    </row>
    <row r="745">
      <c r="B745" s="77"/>
    </row>
    <row r="746">
      <c r="B746" s="77"/>
    </row>
    <row r="747">
      <c r="B747" s="77"/>
    </row>
    <row r="748">
      <c r="B748" s="77"/>
    </row>
    <row r="749">
      <c r="B749" s="77"/>
    </row>
    <row r="750">
      <c r="B750" s="77"/>
    </row>
    <row r="751">
      <c r="B751" s="77"/>
    </row>
    <row r="752">
      <c r="B752" s="77"/>
    </row>
    <row r="753">
      <c r="B753" s="77"/>
    </row>
    <row r="754">
      <c r="B754" s="77"/>
    </row>
    <row r="755">
      <c r="B755" s="77"/>
    </row>
    <row r="756">
      <c r="B756" s="77"/>
    </row>
    <row r="757">
      <c r="B757" s="77"/>
    </row>
    <row r="758">
      <c r="B758" s="77"/>
    </row>
    <row r="759">
      <c r="B759" s="77"/>
    </row>
    <row r="760">
      <c r="B760" s="77"/>
    </row>
    <row r="761">
      <c r="B761" s="77"/>
    </row>
    <row r="762">
      <c r="B762" s="77"/>
    </row>
    <row r="763">
      <c r="B763" s="77"/>
    </row>
    <row r="764">
      <c r="B764" s="77"/>
    </row>
    <row r="765">
      <c r="B765" s="77"/>
    </row>
    <row r="766">
      <c r="B766" s="77"/>
    </row>
    <row r="767">
      <c r="B767" s="77"/>
    </row>
    <row r="768">
      <c r="B768" s="77"/>
    </row>
    <row r="769">
      <c r="B769" s="77"/>
    </row>
    <row r="770">
      <c r="B770" s="77"/>
    </row>
    <row r="771">
      <c r="B771" s="77"/>
    </row>
    <row r="772">
      <c r="B772" s="77"/>
    </row>
    <row r="773">
      <c r="B773" s="77"/>
    </row>
    <row r="774">
      <c r="B774" s="77"/>
    </row>
    <row r="775">
      <c r="B775" s="77"/>
    </row>
    <row r="776">
      <c r="B776" s="77"/>
    </row>
    <row r="777">
      <c r="B777" s="77"/>
    </row>
    <row r="778">
      <c r="B778" s="77"/>
    </row>
    <row r="779">
      <c r="B779" s="77"/>
    </row>
    <row r="780">
      <c r="B780" s="77"/>
    </row>
    <row r="781">
      <c r="B781" s="77"/>
    </row>
    <row r="782">
      <c r="B782" s="77"/>
    </row>
    <row r="783">
      <c r="B783" s="77"/>
    </row>
    <row r="784">
      <c r="B784" s="77"/>
    </row>
    <row r="785">
      <c r="B785" s="77"/>
    </row>
    <row r="786">
      <c r="B786" s="77"/>
    </row>
    <row r="787">
      <c r="B787" s="77"/>
    </row>
    <row r="788">
      <c r="B788" s="77"/>
    </row>
    <row r="789">
      <c r="B789" s="77"/>
    </row>
    <row r="790">
      <c r="B790" s="77"/>
    </row>
    <row r="791">
      <c r="B791" s="77"/>
    </row>
    <row r="792">
      <c r="B792" s="77"/>
    </row>
    <row r="793">
      <c r="B793" s="77"/>
    </row>
    <row r="794">
      <c r="B794" s="77"/>
    </row>
    <row r="795">
      <c r="B795" s="77"/>
    </row>
    <row r="796">
      <c r="B796" s="77"/>
    </row>
    <row r="797">
      <c r="B797" s="77"/>
    </row>
    <row r="798">
      <c r="B798" s="77"/>
    </row>
    <row r="799">
      <c r="B799" s="77"/>
    </row>
    <row r="800">
      <c r="B800" s="77"/>
    </row>
    <row r="801">
      <c r="B801" s="77"/>
    </row>
    <row r="802">
      <c r="B802" s="77"/>
    </row>
    <row r="803">
      <c r="B803" s="77"/>
    </row>
    <row r="804">
      <c r="B804" s="77"/>
    </row>
    <row r="805">
      <c r="B805" s="77"/>
    </row>
    <row r="806">
      <c r="B806" s="77"/>
    </row>
    <row r="807">
      <c r="B807" s="77"/>
    </row>
    <row r="808">
      <c r="B808" s="77"/>
    </row>
    <row r="809">
      <c r="B809" s="77"/>
    </row>
    <row r="810">
      <c r="B810" s="77"/>
    </row>
    <row r="811">
      <c r="B811" s="77"/>
    </row>
    <row r="812">
      <c r="B812" s="77"/>
    </row>
    <row r="813">
      <c r="B813" s="77"/>
    </row>
    <row r="814">
      <c r="B814" s="77"/>
    </row>
    <row r="815">
      <c r="B815" s="77"/>
    </row>
    <row r="816">
      <c r="B816" s="77"/>
    </row>
    <row r="817">
      <c r="B817" s="77"/>
    </row>
    <row r="818">
      <c r="B818" s="77"/>
    </row>
    <row r="819">
      <c r="B819" s="77"/>
    </row>
    <row r="820">
      <c r="B820" s="77"/>
    </row>
    <row r="821">
      <c r="B821" s="77"/>
    </row>
    <row r="822">
      <c r="B822" s="77"/>
    </row>
    <row r="823">
      <c r="B823" s="77"/>
    </row>
    <row r="824">
      <c r="B824" s="77"/>
    </row>
    <row r="825">
      <c r="B825" s="77"/>
    </row>
    <row r="826">
      <c r="B826" s="77"/>
    </row>
    <row r="827">
      <c r="B827" s="77"/>
    </row>
    <row r="828">
      <c r="B828" s="77"/>
    </row>
    <row r="829">
      <c r="B829" s="77"/>
    </row>
    <row r="830">
      <c r="B830" s="77"/>
    </row>
    <row r="831">
      <c r="B831" s="77"/>
    </row>
    <row r="832">
      <c r="B832" s="77"/>
    </row>
    <row r="833">
      <c r="B833" s="77"/>
    </row>
    <row r="834">
      <c r="B834" s="77"/>
    </row>
    <row r="835">
      <c r="B835" s="77"/>
    </row>
    <row r="836">
      <c r="B836" s="77"/>
    </row>
    <row r="837">
      <c r="B837" s="77"/>
    </row>
    <row r="838">
      <c r="B838" s="77"/>
    </row>
    <row r="839">
      <c r="B839" s="77"/>
    </row>
    <row r="840">
      <c r="B840" s="77"/>
    </row>
    <row r="841">
      <c r="B841" s="77"/>
    </row>
    <row r="842">
      <c r="B842" s="77"/>
    </row>
    <row r="843">
      <c r="B843" s="77"/>
    </row>
    <row r="844">
      <c r="B844" s="77"/>
    </row>
    <row r="845">
      <c r="B845" s="77"/>
    </row>
    <row r="846">
      <c r="B846" s="77"/>
    </row>
    <row r="847">
      <c r="B847" s="77"/>
    </row>
    <row r="848">
      <c r="B848" s="77"/>
    </row>
    <row r="849">
      <c r="B849" s="77"/>
    </row>
    <row r="850">
      <c r="B850" s="77"/>
    </row>
    <row r="851">
      <c r="B851" s="77"/>
    </row>
    <row r="852">
      <c r="B852" s="77"/>
    </row>
    <row r="853">
      <c r="B853" s="77"/>
    </row>
    <row r="854">
      <c r="B854" s="77"/>
    </row>
    <row r="855">
      <c r="B855" s="77"/>
    </row>
    <row r="856">
      <c r="B856" s="77"/>
    </row>
    <row r="857">
      <c r="B857" s="77"/>
    </row>
    <row r="858">
      <c r="B858" s="77"/>
    </row>
    <row r="859">
      <c r="B859" s="77"/>
    </row>
    <row r="860">
      <c r="B860" s="77"/>
    </row>
    <row r="861">
      <c r="B861" s="77"/>
    </row>
    <row r="862">
      <c r="B862" s="77"/>
    </row>
    <row r="863">
      <c r="B863" s="77"/>
    </row>
    <row r="864">
      <c r="B864" s="77"/>
    </row>
    <row r="865">
      <c r="B865" s="77"/>
    </row>
    <row r="866">
      <c r="B866" s="77"/>
    </row>
    <row r="867">
      <c r="B867" s="77"/>
    </row>
    <row r="868">
      <c r="B868" s="77"/>
    </row>
    <row r="869">
      <c r="B869" s="77"/>
    </row>
    <row r="870">
      <c r="B870" s="77"/>
    </row>
    <row r="871">
      <c r="B871" s="77"/>
    </row>
    <row r="872">
      <c r="B872" s="77"/>
    </row>
    <row r="873">
      <c r="B873" s="77"/>
    </row>
    <row r="874">
      <c r="B874" s="77"/>
    </row>
    <row r="875">
      <c r="B875" s="77"/>
    </row>
    <row r="876">
      <c r="B876" s="77"/>
    </row>
    <row r="877">
      <c r="B877" s="77"/>
    </row>
    <row r="878">
      <c r="B878" s="77"/>
    </row>
    <row r="879">
      <c r="B879" s="77"/>
    </row>
    <row r="880">
      <c r="B880" s="77"/>
    </row>
    <row r="881">
      <c r="B881" s="77"/>
    </row>
    <row r="882">
      <c r="B882" s="77"/>
    </row>
    <row r="883">
      <c r="B883" s="77"/>
    </row>
    <row r="884">
      <c r="B884" s="77"/>
    </row>
    <row r="885">
      <c r="B885" s="77"/>
    </row>
    <row r="886">
      <c r="B886" s="77"/>
    </row>
    <row r="887">
      <c r="B887" s="77"/>
    </row>
    <row r="888">
      <c r="B888" s="77"/>
    </row>
    <row r="889">
      <c r="B889" s="77"/>
    </row>
    <row r="890">
      <c r="B890" s="77"/>
    </row>
    <row r="891">
      <c r="B891" s="77"/>
    </row>
    <row r="892">
      <c r="B892" s="77"/>
    </row>
    <row r="893">
      <c r="B893" s="77"/>
    </row>
    <row r="894">
      <c r="B894" s="77"/>
    </row>
    <row r="895">
      <c r="B895" s="77"/>
    </row>
    <row r="896">
      <c r="B896" s="77"/>
    </row>
    <row r="897">
      <c r="B897" s="77"/>
    </row>
    <row r="898">
      <c r="B898" s="77"/>
    </row>
    <row r="899">
      <c r="B899" s="77"/>
    </row>
    <row r="900">
      <c r="B900" s="77"/>
    </row>
    <row r="901">
      <c r="B901" s="77"/>
    </row>
    <row r="902">
      <c r="B902" s="77"/>
    </row>
    <row r="903">
      <c r="B903" s="77"/>
    </row>
    <row r="904">
      <c r="B904" s="77"/>
    </row>
    <row r="905">
      <c r="B905" s="77"/>
    </row>
    <row r="906">
      <c r="B906" s="77"/>
    </row>
    <row r="907">
      <c r="B907" s="77"/>
    </row>
    <row r="908">
      <c r="B908" s="77"/>
    </row>
    <row r="909">
      <c r="B909" s="77"/>
    </row>
    <row r="910">
      <c r="B910" s="77"/>
    </row>
    <row r="911">
      <c r="B911" s="77"/>
    </row>
    <row r="912">
      <c r="B912" s="77"/>
    </row>
    <row r="913">
      <c r="B913" s="77"/>
    </row>
    <row r="914">
      <c r="B914" s="77"/>
    </row>
    <row r="915">
      <c r="B915" s="77"/>
    </row>
    <row r="916">
      <c r="B916" s="77"/>
    </row>
    <row r="917">
      <c r="B917" s="77"/>
    </row>
    <row r="918">
      <c r="B918" s="77"/>
    </row>
    <row r="919">
      <c r="B919" s="77"/>
    </row>
    <row r="920">
      <c r="B920" s="77"/>
    </row>
    <row r="921">
      <c r="B921" s="77"/>
    </row>
    <row r="922">
      <c r="B922" s="77"/>
    </row>
    <row r="923">
      <c r="B923" s="77"/>
    </row>
    <row r="924">
      <c r="B924" s="77"/>
    </row>
    <row r="925">
      <c r="B925" s="77"/>
    </row>
    <row r="926">
      <c r="B926" s="77"/>
    </row>
    <row r="927">
      <c r="B927" s="77"/>
    </row>
    <row r="928">
      <c r="B928" s="77"/>
    </row>
    <row r="929">
      <c r="B929" s="77"/>
    </row>
    <row r="930">
      <c r="B930" s="77"/>
    </row>
    <row r="931">
      <c r="B931" s="77"/>
    </row>
    <row r="932">
      <c r="B932" s="77"/>
    </row>
    <row r="933">
      <c r="B933" s="77"/>
    </row>
    <row r="934">
      <c r="B934" s="77"/>
    </row>
    <row r="935">
      <c r="B935" s="77"/>
    </row>
    <row r="936">
      <c r="B936" s="77"/>
    </row>
    <row r="937">
      <c r="B937" s="77"/>
    </row>
    <row r="938">
      <c r="B938" s="77"/>
    </row>
    <row r="939">
      <c r="B939" s="77"/>
    </row>
    <row r="940">
      <c r="B940" s="77"/>
    </row>
    <row r="941">
      <c r="B941" s="77"/>
    </row>
    <row r="942">
      <c r="B942" s="77"/>
    </row>
    <row r="943">
      <c r="B943" s="77"/>
    </row>
    <row r="944">
      <c r="B944" s="77"/>
    </row>
    <row r="945">
      <c r="B945" s="77"/>
    </row>
    <row r="946">
      <c r="B946" s="77"/>
    </row>
    <row r="947">
      <c r="B947" s="77"/>
    </row>
    <row r="948">
      <c r="B948" s="77"/>
    </row>
    <row r="949">
      <c r="B949" s="77"/>
    </row>
    <row r="950">
      <c r="B950" s="77"/>
    </row>
    <row r="951">
      <c r="B951" s="77"/>
    </row>
    <row r="952">
      <c r="B952" s="77"/>
    </row>
    <row r="953">
      <c r="B953" s="77"/>
    </row>
    <row r="954">
      <c r="B954" s="77"/>
    </row>
    <row r="955">
      <c r="B955" s="77"/>
    </row>
    <row r="956">
      <c r="B956" s="77"/>
    </row>
    <row r="957">
      <c r="B957" s="77"/>
    </row>
    <row r="958">
      <c r="B958" s="77"/>
    </row>
    <row r="959">
      <c r="B959" s="77"/>
    </row>
    <row r="960">
      <c r="B960" s="77"/>
    </row>
    <row r="961">
      <c r="B961" s="77"/>
    </row>
    <row r="962">
      <c r="B962" s="77"/>
    </row>
    <row r="963">
      <c r="B963" s="77"/>
    </row>
    <row r="964">
      <c r="B964" s="77"/>
    </row>
    <row r="965">
      <c r="B965" s="77"/>
    </row>
    <row r="966">
      <c r="B966" s="77"/>
    </row>
    <row r="967">
      <c r="B967" s="77"/>
    </row>
    <row r="968">
      <c r="B968" s="77"/>
    </row>
    <row r="969">
      <c r="B969" s="77"/>
    </row>
    <row r="970">
      <c r="B970" s="77"/>
    </row>
    <row r="971">
      <c r="B971" s="77"/>
    </row>
    <row r="972">
      <c r="B972" s="77"/>
    </row>
    <row r="973">
      <c r="B973" s="77"/>
    </row>
    <row r="974">
      <c r="B974" s="77"/>
    </row>
    <row r="975">
      <c r="B975" s="77"/>
    </row>
    <row r="976">
      <c r="B976" s="77"/>
    </row>
    <row r="977">
      <c r="B977" s="77"/>
    </row>
    <row r="978">
      <c r="B978" s="77"/>
    </row>
    <row r="979">
      <c r="B979" s="77"/>
    </row>
    <row r="980">
      <c r="B980" s="77"/>
    </row>
    <row r="981">
      <c r="B981" s="77"/>
    </row>
    <row r="982">
      <c r="B982" s="77"/>
    </row>
    <row r="983">
      <c r="B983" s="77"/>
    </row>
    <row r="984">
      <c r="B984" s="77"/>
    </row>
    <row r="985">
      <c r="B985" s="77"/>
    </row>
    <row r="986">
      <c r="B986" s="77"/>
    </row>
    <row r="987">
      <c r="B987" s="77"/>
    </row>
    <row r="988">
      <c r="B988" s="77"/>
    </row>
    <row r="989">
      <c r="B989" s="77"/>
    </row>
    <row r="990">
      <c r="B990" s="77"/>
    </row>
    <row r="991">
      <c r="B991" s="7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5.88"/>
    <col customWidth="1" min="2" max="2" width="9.75"/>
    <col customWidth="1" min="3" max="3" width="4.88"/>
    <col customWidth="1" min="4" max="4" width="6.25"/>
    <col customWidth="1" min="5" max="5" width="19.38"/>
    <col customWidth="1" min="6" max="6" width="9.63"/>
    <col customWidth="1" min="7" max="7" width="6.63"/>
  </cols>
  <sheetData>
    <row r="1">
      <c r="A1" s="69" t="s">
        <v>55</v>
      </c>
      <c r="B1" s="70" t="s">
        <v>56</v>
      </c>
      <c r="C1" s="60"/>
      <c r="D1" s="71" t="s">
        <v>57</v>
      </c>
      <c r="E1" s="72" t="s">
        <v>58</v>
      </c>
      <c r="F1" s="72" t="s">
        <v>59</v>
      </c>
      <c r="G1" s="71" t="s">
        <v>60</v>
      </c>
      <c r="H1" s="60"/>
    </row>
    <row r="2">
      <c r="A2" s="73" t="str">
        <f t="shared" ref="A2:A27" si="1">if(G2="svk",F2&amp;" "&amp;E2,"")</f>
        <v/>
      </c>
      <c r="B2" s="74" t="str">
        <f t="shared" ref="B2:B27" si="2">IF(G2="svk",COUNTIFS(G$2:G$30,"svk",D$2:D$30,"&lt;"&amp;D2)+1,"")</f>
        <v/>
      </c>
      <c r="C2" s="75"/>
      <c r="D2" s="75">
        <v>1.0</v>
      </c>
      <c r="E2" s="75" t="s">
        <v>121</v>
      </c>
      <c r="F2" s="75" t="s">
        <v>122</v>
      </c>
      <c r="G2" s="75" t="s">
        <v>123</v>
      </c>
    </row>
    <row r="3">
      <c r="A3" s="73" t="str">
        <f t="shared" si="1"/>
        <v>Marek Radovský</v>
      </c>
      <c r="B3" s="74">
        <f t="shared" si="2"/>
        <v>1</v>
      </c>
      <c r="C3" s="75"/>
      <c r="D3" s="75">
        <v>2.0</v>
      </c>
      <c r="E3" s="75" t="s">
        <v>124</v>
      </c>
      <c r="F3" s="75" t="s">
        <v>100</v>
      </c>
      <c r="G3" s="75" t="s">
        <v>12</v>
      </c>
    </row>
    <row r="4">
      <c r="A4" s="73" t="str">
        <f t="shared" si="1"/>
        <v/>
      </c>
      <c r="B4" s="74" t="str">
        <f t="shared" si="2"/>
        <v/>
      </c>
      <c r="C4" s="75"/>
      <c r="D4" s="75">
        <v>3.0</v>
      </c>
      <c r="E4" s="75" t="s">
        <v>125</v>
      </c>
      <c r="F4" s="75" t="s">
        <v>126</v>
      </c>
      <c r="G4" s="75" t="s">
        <v>123</v>
      </c>
    </row>
    <row r="5">
      <c r="A5" s="73" t="str">
        <f t="shared" si="1"/>
        <v>Emil Fraštia</v>
      </c>
      <c r="B5" s="74">
        <f t="shared" si="2"/>
        <v>2</v>
      </c>
      <c r="C5" s="75"/>
      <c r="D5" s="75">
        <v>4.0</v>
      </c>
      <c r="E5" s="75" t="s">
        <v>75</v>
      </c>
      <c r="F5" s="75" t="s">
        <v>76</v>
      </c>
      <c r="G5" s="75" t="s">
        <v>12</v>
      </c>
    </row>
    <row r="6">
      <c r="A6" s="73" t="str">
        <f t="shared" si="1"/>
        <v>Marek Černý</v>
      </c>
      <c r="B6" s="74">
        <f t="shared" si="2"/>
        <v>3</v>
      </c>
      <c r="C6" s="75"/>
      <c r="D6" s="75">
        <v>5.0</v>
      </c>
      <c r="E6" s="75" t="s">
        <v>127</v>
      </c>
      <c r="F6" s="75" t="s">
        <v>100</v>
      </c>
      <c r="G6" s="75" t="s">
        <v>12</v>
      </c>
    </row>
    <row r="7">
      <c r="A7" s="73" t="str">
        <f t="shared" si="1"/>
        <v>Juraj Švingal</v>
      </c>
      <c r="B7" s="74">
        <f t="shared" si="2"/>
        <v>4</v>
      </c>
      <c r="C7" s="75"/>
      <c r="D7" s="75">
        <v>6.0</v>
      </c>
      <c r="E7" s="75" t="s">
        <v>80</v>
      </c>
      <c r="F7" s="75" t="s">
        <v>81</v>
      </c>
      <c r="G7" s="75" t="s">
        <v>12</v>
      </c>
    </row>
    <row r="8">
      <c r="A8" s="73" t="str">
        <f t="shared" si="1"/>
        <v>Peter Piroh</v>
      </c>
      <c r="B8" s="74">
        <f t="shared" si="2"/>
        <v>5</v>
      </c>
      <c r="C8" s="75"/>
      <c r="D8" s="75">
        <v>7.0</v>
      </c>
      <c r="E8" s="75" t="s">
        <v>86</v>
      </c>
      <c r="F8" s="75" t="s">
        <v>87</v>
      </c>
      <c r="G8" s="75" t="s">
        <v>12</v>
      </c>
    </row>
    <row r="9">
      <c r="A9" s="73" t="str">
        <f t="shared" si="1"/>
        <v>Pavol Sivák</v>
      </c>
      <c r="B9" s="74">
        <f t="shared" si="2"/>
        <v>6</v>
      </c>
      <c r="C9" s="75"/>
      <c r="D9" s="75">
        <v>8.0</v>
      </c>
      <c r="E9" s="75" t="s">
        <v>90</v>
      </c>
      <c r="F9" s="75" t="s">
        <v>91</v>
      </c>
      <c r="G9" s="75" t="s">
        <v>12</v>
      </c>
    </row>
    <row r="10">
      <c r="A10" s="73" t="str">
        <f t="shared" si="1"/>
        <v/>
      </c>
      <c r="B10" s="74" t="str">
        <f t="shared" si="2"/>
        <v/>
      </c>
      <c r="C10" s="75"/>
      <c r="D10" s="75">
        <v>9.0</v>
      </c>
      <c r="E10" s="75" t="s">
        <v>64</v>
      </c>
      <c r="F10" s="75" t="s">
        <v>65</v>
      </c>
      <c r="G10" s="75" t="s">
        <v>66</v>
      </c>
    </row>
    <row r="11">
      <c r="A11" s="73" t="str">
        <f t="shared" si="1"/>
        <v/>
      </c>
      <c r="B11" s="74" t="str">
        <f t="shared" si="2"/>
        <v/>
      </c>
      <c r="C11" s="75"/>
      <c r="D11" s="75">
        <v>10.0</v>
      </c>
      <c r="E11" s="75" t="s">
        <v>64</v>
      </c>
      <c r="F11" s="75" t="s">
        <v>69</v>
      </c>
      <c r="G11" s="75" t="s">
        <v>66</v>
      </c>
    </row>
    <row r="12">
      <c r="A12" s="73" t="str">
        <f t="shared" si="1"/>
        <v/>
      </c>
      <c r="B12" s="74" t="str">
        <f t="shared" si="2"/>
        <v/>
      </c>
      <c r="C12" s="75"/>
      <c r="D12" s="75">
        <v>11.0</v>
      </c>
      <c r="E12" s="75" t="s">
        <v>93</v>
      </c>
      <c r="F12" s="75" t="s">
        <v>94</v>
      </c>
      <c r="G12" s="75" t="s">
        <v>66</v>
      </c>
    </row>
    <row r="13">
      <c r="A13" s="73" t="str">
        <f t="shared" si="1"/>
        <v/>
      </c>
      <c r="B13" s="74" t="str">
        <f t="shared" si="2"/>
        <v/>
      </c>
      <c r="C13" s="75"/>
      <c r="D13" s="75">
        <v>12.0</v>
      </c>
      <c r="E13" s="75" t="s">
        <v>92</v>
      </c>
      <c r="F13" s="75" t="s">
        <v>89</v>
      </c>
      <c r="G13" s="75" t="s">
        <v>66</v>
      </c>
    </row>
    <row r="14">
      <c r="A14" s="73" t="str">
        <f t="shared" si="1"/>
        <v>Christopher Murphy</v>
      </c>
      <c r="B14" s="74">
        <f t="shared" si="2"/>
        <v>7</v>
      </c>
      <c r="C14" s="75"/>
      <c r="D14" s="75">
        <v>13.0</v>
      </c>
      <c r="E14" s="75" t="s">
        <v>84</v>
      </c>
      <c r="F14" s="75" t="s">
        <v>85</v>
      </c>
      <c r="G14" s="75" t="s">
        <v>12</v>
      </c>
    </row>
    <row r="15">
      <c r="A15" s="73" t="str">
        <f t="shared" si="1"/>
        <v>Marek Moťovský</v>
      </c>
      <c r="B15" s="74">
        <f t="shared" si="2"/>
        <v>8</v>
      </c>
      <c r="C15" s="75"/>
      <c r="D15" s="75">
        <v>14.0</v>
      </c>
      <c r="E15" s="75" t="s">
        <v>128</v>
      </c>
      <c r="F15" s="75" t="s">
        <v>100</v>
      </c>
      <c r="G15" s="75" t="s">
        <v>12</v>
      </c>
    </row>
    <row r="16">
      <c r="A16" s="73" t="str">
        <f t="shared" si="1"/>
        <v>Jaroslav Odrobiňák</v>
      </c>
      <c r="B16" s="74">
        <f t="shared" si="2"/>
        <v>9</v>
      </c>
      <c r="C16" s="75"/>
      <c r="D16" s="75">
        <v>15.0</v>
      </c>
      <c r="E16" s="75" t="s">
        <v>95</v>
      </c>
      <c r="F16" s="75" t="s">
        <v>96</v>
      </c>
      <c r="G16" s="75" t="s">
        <v>12</v>
      </c>
    </row>
    <row r="17">
      <c r="A17" s="73" t="str">
        <f t="shared" si="1"/>
        <v/>
      </c>
      <c r="B17" s="74" t="str">
        <f t="shared" si="2"/>
        <v/>
      </c>
      <c r="C17" s="75"/>
      <c r="D17" s="75">
        <v>16.0</v>
      </c>
      <c r="E17" s="75" t="s">
        <v>72</v>
      </c>
      <c r="F17" s="75" t="s">
        <v>62</v>
      </c>
      <c r="G17" s="75" t="s">
        <v>66</v>
      </c>
    </row>
    <row r="18">
      <c r="A18" s="73" t="str">
        <f t="shared" si="1"/>
        <v/>
      </c>
      <c r="B18" s="74" t="str">
        <f t="shared" si="2"/>
        <v/>
      </c>
      <c r="C18" s="75"/>
      <c r="D18" s="75">
        <v>17.0</v>
      </c>
      <c r="E18" s="75" t="s">
        <v>129</v>
      </c>
      <c r="F18" s="75" t="s">
        <v>130</v>
      </c>
      <c r="G18" s="75" t="s">
        <v>131</v>
      </c>
    </row>
    <row r="19">
      <c r="A19" s="73" t="str">
        <f t="shared" si="1"/>
        <v>Ján Šuster</v>
      </c>
      <c r="B19" s="74">
        <f t="shared" si="2"/>
        <v>10</v>
      </c>
      <c r="C19" s="75"/>
      <c r="D19" s="75">
        <v>18.0</v>
      </c>
      <c r="E19" s="75" t="s">
        <v>132</v>
      </c>
      <c r="F19" s="75" t="s">
        <v>133</v>
      </c>
      <c r="G19" s="75" t="s">
        <v>12</v>
      </c>
    </row>
    <row r="20">
      <c r="A20" s="73" t="str">
        <f t="shared" si="1"/>
        <v>Matúš Ľahký</v>
      </c>
      <c r="B20" s="74">
        <f t="shared" si="2"/>
        <v>11</v>
      </c>
      <c r="C20" s="75"/>
      <c r="D20" s="75">
        <v>19.0</v>
      </c>
      <c r="E20" s="75" t="s">
        <v>101</v>
      </c>
      <c r="F20" s="75" t="s">
        <v>102</v>
      </c>
      <c r="G20" s="75" t="s">
        <v>12</v>
      </c>
    </row>
    <row r="21">
      <c r="A21" s="73" t="str">
        <f t="shared" si="1"/>
        <v/>
      </c>
      <c r="B21" s="74" t="str">
        <f t="shared" si="2"/>
        <v/>
      </c>
      <c r="C21" s="75"/>
      <c r="D21" s="75">
        <v>20.0</v>
      </c>
      <c r="E21" s="75" t="s">
        <v>108</v>
      </c>
      <c r="F21" s="75" t="s">
        <v>109</v>
      </c>
      <c r="G21" s="75" t="s">
        <v>63</v>
      </c>
    </row>
    <row r="22">
      <c r="A22" s="73" t="str">
        <f t="shared" si="1"/>
        <v/>
      </c>
      <c r="B22" s="74" t="str">
        <f t="shared" si="2"/>
        <v/>
      </c>
      <c r="C22" s="75"/>
      <c r="D22" s="75">
        <v>21.0</v>
      </c>
      <c r="E22" s="75" t="s">
        <v>134</v>
      </c>
      <c r="F22" s="75" t="s">
        <v>135</v>
      </c>
      <c r="G22" s="75" t="s">
        <v>123</v>
      </c>
    </row>
    <row r="23">
      <c r="A23" s="73" t="str">
        <f t="shared" si="1"/>
        <v/>
      </c>
      <c r="B23" s="74" t="str">
        <f t="shared" si="2"/>
        <v/>
      </c>
      <c r="C23" s="75"/>
      <c r="D23" s="75"/>
      <c r="E23" s="75"/>
      <c r="F23" s="75"/>
      <c r="G23" s="75"/>
    </row>
    <row r="24">
      <c r="A24" s="73" t="str">
        <f t="shared" si="1"/>
        <v/>
      </c>
      <c r="B24" s="74" t="str">
        <f t="shared" si="2"/>
        <v/>
      </c>
      <c r="C24" s="76"/>
    </row>
    <row r="25">
      <c r="A25" s="73" t="str">
        <f t="shared" si="1"/>
        <v/>
      </c>
      <c r="B25" s="74" t="str">
        <f t="shared" si="2"/>
        <v/>
      </c>
      <c r="C25" s="76"/>
    </row>
    <row r="26">
      <c r="A26" s="73" t="str">
        <f t="shared" si="1"/>
        <v/>
      </c>
      <c r="B26" s="74" t="str">
        <f t="shared" si="2"/>
        <v/>
      </c>
      <c r="C26" s="76"/>
    </row>
    <row r="27">
      <c r="A27" s="73" t="str">
        <f t="shared" si="1"/>
        <v/>
      </c>
      <c r="B27" s="74" t="str">
        <f t="shared" si="2"/>
        <v/>
      </c>
      <c r="C27" s="76"/>
    </row>
    <row r="28">
      <c r="B28" s="77"/>
    </row>
    <row r="29">
      <c r="B29" s="77"/>
    </row>
    <row r="30">
      <c r="B30" s="77"/>
    </row>
    <row r="31">
      <c r="A31" s="78"/>
      <c r="B31" s="79"/>
      <c r="C31" s="78"/>
      <c r="D31" s="78"/>
      <c r="E31" s="78"/>
      <c r="F31" s="78"/>
      <c r="G31" s="78"/>
      <c r="H31" s="78"/>
    </row>
    <row r="32">
      <c r="B32" s="77"/>
    </row>
    <row r="33">
      <c r="A33" s="69" t="s">
        <v>55</v>
      </c>
      <c r="B33" s="70" t="s">
        <v>56</v>
      </c>
      <c r="C33" s="80"/>
      <c r="D33" s="80"/>
      <c r="E33" s="60"/>
      <c r="F33" s="81"/>
      <c r="G33" s="60"/>
      <c r="H33" s="60"/>
    </row>
    <row r="34">
      <c r="A34" s="73" t="str">
        <f t="shared" ref="A34:A38" si="3">if(G34="svk",F34&amp;" "&amp;E34,"")</f>
        <v/>
      </c>
      <c r="B34" s="74" t="str">
        <f t="shared" ref="B34:B38" si="4">IF(G34="svk",COUNTIFS(G$34:G$50,"svk",D$34:D$50,"&lt;"&amp;D34)+1,"")</f>
        <v/>
      </c>
      <c r="C34" s="60"/>
      <c r="D34" s="75">
        <v>1.0</v>
      </c>
      <c r="E34" s="75" t="s">
        <v>112</v>
      </c>
      <c r="F34" s="82" t="s">
        <v>113</v>
      </c>
      <c r="G34" s="75" t="s">
        <v>114</v>
      </c>
    </row>
    <row r="35">
      <c r="A35" s="73" t="str">
        <f t="shared" si="3"/>
        <v/>
      </c>
      <c r="B35" s="74" t="str">
        <f t="shared" si="4"/>
        <v/>
      </c>
      <c r="C35" s="60"/>
      <c r="D35" s="75">
        <v>2.0</v>
      </c>
      <c r="E35" s="75" t="s">
        <v>136</v>
      </c>
      <c r="F35" s="82" t="s">
        <v>137</v>
      </c>
      <c r="G35" s="75" t="s">
        <v>123</v>
      </c>
    </row>
    <row r="36">
      <c r="A36" s="73" t="str">
        <f t="shared" si="3"/>
        <v>Rebeka Gabčíková</v>
      </c>
      <c r="B36" s="74">
        <f t="shared" si="4"/>
        <v>1</v>
      </c>
      <c r="C36" s="60"/>
      <c r="D36" s="75">
        <v>3.0</v>
      </c>
      <c r="E36" s="75" t="s">
        <v>117</v>
      </c>
      <c r="F36" s="82" t="s">
        <v>118</v>
      </c>
      <c r="G36" s="75" t="s">
        <v>12</v>
      </c>
    </row>
    <row r="37">
      <c r="A37" s="73" t="str">
        <f t="shared" si="3"/>
        <v/>
      </c>
      <c r="B37" s="74" t="str">
        <f t="shared" si="4"/>
        <v/>
      </c>
      <c r="C37" s="60"/>
      <c r="D37" s="75">
        <v>4.0</v>
      </c>
      <c r="E37" s="75" t="s">
        <v>138</v>
      </c>
      <c r="F37" s="82" t="s">
        <v>139</v>
      </c>
      <c r="G37" s="75" t="s">
        <v>123</v>
      </c>
    </row>
    <row r="38">
      <c r="A38" s="73" t="str">
        <f t="shared" si="3"/>
        <v>Denisa Šulcová</v>
      </c>
      <c r="B38" s="74">
        <f t="shared" si="4"/>
        <v>2</v>
      </c>
      <c r="C38" s="60"/>
      <c r="D38" s="75">
        <v>5.0</v>
      </c>
      <c r="E38" s="75" t="s">
        <v>140</v>
      </c>
      <c r="F38" s="82" t="s">
        <v>141</v>
      </c>
      <c r="G38" s="75" t="s">
        <v>12</v>
      </c>
    </row>
    <row r="39">
      <c r="A39" s="83" t="str">
        <f t="shared" ref="A39:A44" si="5">if(G39="svk",TRIM(LEFT(E39, FIND("^",SUBSTITUTE(E39, " ", "^",2)&amp;"^"))),"")</f>
        <v/>
      </c>
      <c r="B39" s="84" t="str">
        <f t="shared" ref="B39:B44" si="6">IF(G39="svk",COUNTIFS(G$34:G$44,"svk",D$34:D$44,"&lt;"&amp;D39)+1,"")</f>
        <v/>
      </c>
      <c r="C39" s="60"/>
      <c r="D39" s="60"/>
      <c r="E39" s="60"/>
      <c r="F39" s="81"/>
      <c r="G39" s="60"/>
    </row>
    <row r="40">
      <c r="A40" s="83" t="str">
        <f t="shared" si="5"/>
        <v/>
      </c>
      <c r="B40" s="84" t="str">
        <f t="shared" si="6"/>
        <v/>
      </c>
      <c r="C40" s="60"/>
      <c r="D40" s="60"/>
      <c r="E40" s="60"/>
      <c r="F40" s="81"/>
      <c r="G40" s="60"/>
    </row>
    <row r="41">
      <c r="A41" s="83" t="str">
        <f t="shared" si="5"/>
        <v/>
      </c>
      <c r="B41" s="84" t="str">
        <f t="shared" si="6"/>
        <v/>
      </c>
      <c r="C41" s="60"/>
      <c r="D41" s="60"/>
      <c r="E41" s="60"/>
      <c r="F41" s="81"/>
      <c r="G41" s="60"/>
    </row>
    <row r="42">
      <c r="A42" s="83" t="str">
        <f t="shared" si="5"/>
        <v/>
      </c>
      <c r="B42" s="84" t="str">
        <f t="shared" si="6"/>
        <v/>
      </c>
      <c r="C42" s="60"/>
      <c r="D42" s="60"/>
      <c r="E42" s="60"/>
      <c r="F42" s="81"/>
      <c r="G42" s="60"/>
    </row>
    <row r="43">
      <c r="A43" s="83" t="str">
        <f t="shared" si="5"/>
        <v/>
      </c>
      <c r="B43" s="84" t="str">
        <f t="shared" si="6"/>
        <v/>
      </c>
      <c r="C43" s="60"/>
      <c r="D43" s="60"/>
      <c r="E43" s="60"/>
      <c r="F43" s="81"/>
      <c r="G43" s="60"/>
    </row>
    <row r="44">
      <c r="A44" s="83" t="str">
        <f t="shared" si="5"/>
        <v/>
      </c>
      <c r="B44" s="84" t="str">
        <f t="shared" si="6"/>
        <v/>
      </c>
      <c r="C44" s="60"/>
      <c r="D44" s="60"/>
      <c r="E44" s="60"/>
      <c r="F44" s="81"/>
      <c r="G44" s="60"/>
    </row>
    <row r="45">
      <c r="B45" s="77"/>
    </row>
    <row r="46">
      <c r="B46" s="77"/>
    </row>
    <row r="47">
      <c r="B47" s="77"/>
    </row>
    <row r="48">
      <c r="B48" s="77"/>
    </row>
    <row r="49">
      <c r="B49" s="77"/>
    </row>
    <row r="50">
      <c r="B50" s="77"/>
    </row>
    <row r="51">
      <c r="B51" s="77"/>
    </row>
    <row r="52">
      <c r="B52" s="77"/>
    </row>
    <row r="53">
      <c r="B53" s="77"/>
    </row>
    <row r="54">
      <c r="B54" s="77"/>
    </row>
    <row r="55">
      <c r="B55" s="77"/>
    </row>
    <row r="56">
      <c r="B56" s="77"/>
    </row>
    <row r="57">
      <c r="B57" s="77"/>
    </row>
    <row r="58">
      <c r="B58" s="77"/>
    </row>
    <row r="59">
      <c r="B59" s="77"/>
    </row>
    <row r="60">
      <c r="B60" s="77"/>
    </row>
    <row r="61">
      <c r="B61" s="77"/>
    </row>
    <row r="62">
      <c r="B62" s="77"/>
    </row>
    <row r="63">
      <c r="B63" s="77"/>
    </row>
    <row r="64">
      <c r="B64" s="77"/>
    </row>
    <row r="65">
      <c r="B65" s="77"/>
    </row>
    <row r="66">
      <c r="B66" s="77"/>
    </row>
    <row r="67">
      <c r="B67" s="77"/>
    </row>
    <row r="68">
      <c r="B68" s="77"/>
    </row>
    <row r="69">
      <c r="B69" s="77"/>
    </row>
    <row r="70">
      <c r="B70" s="77"/>
    </row>
    <row r="71">
      <c r="B71" s="77"/>
    </row>
    <row r="72">
      <c r="B72" s="77"/>
    </row>
    <row r="73">
      <c r="B73" s="77"/>
    </row>
    <row r="74">
      <c r="B74" s="77"/>
    </row>
    <row r="75">
      <c r="B75" s="77"/>
    </row>
    <row r="76">
      <c r="B76" s="77"/>
    </row>
    <row r="77">
      <c r="B77" s="77"/>
    </row>
    <row r="78">
      <c r="B78" s="77"/>
    </row>
    <row r="79">
      <c r="B79" s="77"/>
    </row>
    <row r="80">
      <c r="B80" s="77"/>
    </row>
    <row r="81">
      <c r="B81" s="77"/>
    </row>
    <row r="82">
      <c r="B82" s="77"/>
    </row>
    <row r="83">
      <c r="B83" s="77"/>
    </row>
    <row r="84">
      <c r="B84" s="77"/>
    </row>
    <row r="85">
      <c r="B85" s="77"/>
    </row>
    <row r="86">
      <c r="B86" s="77"/>
    </row>
    <row r="87">
      <c r="B87" s="77"/>
    </row>
    <row r="88">
      <c r="B88" s="77"/>
    </row>
    <row r="89">
      <c r="B89" s="77"/>
    </row>
    <row r="90">
      <c r="B90" s="77"/>
    </row>
    <row r="91">
      <c r="B91" s="77"/>
    </row>
    <row r="92">
      <c r="B92" s="77"/>
    </row>
    <row r="93">
      <c r="B93" s="77"/>
    </row>
    <row r="94">
      <c r="B94" s="77"/>
    </row>
    <row r="95">
      <c r="B95" s="77"/>
    </row>
    <row r="96">
      <c r="B96" s="77"/>
    </row>
    <row r="97">
      <c r="B97" s="77"/>
    </row>
    <row r="98">
      <c r="B98" s="77"/>
    </row>
    <row r="99">
      <c r="B99" s="77"/>
    </row>
    <row r="100">
      <c r="B100" s="77"/>
    </row>
    <row r="101">
      <c r="B101" s="77"/>
    </row>
    <row r="102">
      <c r="B102" s="77"/>
    </row>
    <row r="103">
      <c r="B103" s="77"/>
    </row>
    <row r="104">
      <c r="B104" s="77"/>
    </row>
    <row r="105">
      <c r="B105" s="77"/>
    </row>
    <row r="106">
      <c r="B106" s="77"/>
    </row>
    <row r="107">
      <c r="B107" s="77"/>
    </row>
    <row r="108">
      <c r="B108" s="77"/>
    </row>
    <row r="109">
      <c r="B109" s="77"/>
    </row>
    <row r="110">
      <c r="B110" s="77"/>
    </row>
    <row r="111">
      <c r="B111" s="77"/>
    </row>
    <row r="112">
      <c r="B112" s="77"/>
    </row>
    <row r="113">
      <c r="B113" s="77"/>
    </row>
    <row r="114">
      <c r="B114" s="77"/>
    </row>
    <row r="115">
      <c r="B115" s="77"/>
    </row>
    <row r="116">
      <c r="B116" s="77"/>
    </row>
    <row r="117">
      <c r="B117" s="77"/>
    </row>
    <row r="118">
      <c r="B118" s="77"/>
    </row>
    <row r="119">
      <c r="B119" s="77"/>
    </row>
    <row r="120">
      <c r="B120" s="77"/>
    </row>
    <row r="121">
      <c r="B121" s="77"/>
    </row>
    <row r="122">
      <c r="B122" s="77"/>
    </row>
    <row r="123">
      <c r="B123" s="77"/>
    </row>
    <row r="124">
      <c r="B124" s="77"/>
    </row>
    <row r="125">
      <c r="B125" s="77"/>
    </row>
    <row r="126">
      <c r="B126" s="77"/>
    </row>
    <row r="127">
      <c r="B127" s="77"/>
    </row>
    <row r="128">
      <c r="B128" s="77"/>
    </row>
    <row r="129">
      <c r="B129" s="77"/>
    </row>
    <row r="130">
      <c r="B130" s="77"/>
    </row>
    <row r="131">
      <c r="B131" s="77"/>
    </row>
    <row r="132">
      <c r="B132" s="77"/>
    </row>
    <row r="133">
      <c r="B133" s="77"/>
    </row>
    <row r="134">
      <c r="B134" s="77"/>
    </row>
    <row r="135">
      <c r="B135" s="77"/>
    </row>
    <row r="136">
      <c r="B136" s="77"/>
    </row>
    <row r="137">
      <c r="B137" s="77"/>
    </row>
    <row r="138">
      <c r="B138" s="77"/>
    </row>
    <row r="139">
      <c r="B139" s="77"/>
    </row>
    <row r="140">
      <c r="B140" s="77"/>
    </row>
    <row r="141">
      <c r="B141" s="77"/>
    </row>
    <row r="142">
      <c r="B142" s="77"/>
    </row>
    <row r="143">
      <c r="B143" s="77"/>
    </row>
    <row r="144">
      <c r="B144" s="77"/>
    </row>
    <row r="145">
      <c r="B145" s="77"/>
    </row>
    <row r="146">
      <c r="B146" s="77"/>
    </row>
    <row r="147">
      <c r="B147" s="77"/>
    </row>
    <row r="148">
      <c r="B148" s="77"/>
    </row>
    <row r="149">
      <c r="B149" s="77"/>
    </row>
    <row r="150">
      <c r="B150" s="77"/>
    </row>
    <row r="151">
      <c r="B151" s="77"/>
    </row>
    <row r="152">
      <c r="B152" s="77"/>
    </row>
    <row r="153">
      <c r="B153" s="77"/>
    </row>
    <row r="154">
      <c r="B154" s="77"/>
    </row>
    <row r="155">
      <c r="B155" s="77"/>
    </row>
    <row r="156">
      <c r="B156" s="77"/>
    </row>
    <row r="157">
      <c r="B157" s="77"/>
    </row>
    <row r="158">
      <c r="B158" s="77"/>
    </row>
    <row r="159">
      <c r="B159" s="77"/>
    </row>
    <row r="160">
      <c r="B160" s="77"/>
    </row>
    <row r="161">
      <c r="B161" s="77"/>
    </row>
    <row r="162">
      <c r="B162" s="77"/>
    </row>
    <row r="163">
      <c r="B163" s="77"/>
    </row>
    <row r="164">
      <c r="B164" s="77"/>
    </row>
    <row r="165">
      <c r="B165" s="77"/>
    </row>
    <row r="166">
      <c r="B166" s="77"/>
    </row>
    <row r="167">
      <c r="B167" s="77"/>
    </row>
    <row r="168">
      <c r="B168" s="77"/>
    </row>
    <row r="169">
      <c r="B169" s="77"/>
    </row>
    <row r="170">
      <c r="B170" s="77"/>
    </row>
    <row r="171">
      <c r="B171" s="77"/>
    </row>
    <row r="172">
      <c r="B172" s="77"/>
    </row>
    <row r="173">
      <c r="B173" s="77"/>
    </row>
    <row r="174">
      <c r="B174" s="77"/>
    </row>
    <row r="175">
      <c r="B175" s="77"/>
    </row>
    <row r="176">
      <c r="B176" s="77"/>
    </row>
    <row r="177">
      <c r="B177" s="77"/>
    </row>
    <row r="178">
      <c r="B178" s="77"/>
    </row>
    <row r="179">
      <c r="B179" s="77"/>
    </row>
    <row r="180">
      <c r="B180" s="77"/>
    </row>
    <row r="181">
      <c r="B181" s="77"/>
    </row>
    <row r="182">
      <c r="B182" s="77"/>
    </row>
    <row r="183">
      <c r="B183" s="77"/>
    </row>
    <row r="184">
      <c r="B184" s="77"/>
    </row>
    <row r="185">
      <c r="B185" s="77"/>
    </row>
    <row r="186">
      <c r="B186" s="77"/>
    </row>
    <row r="187">
      <c r="B187" s="77"/>
    </row>
    <row r="188">
      <c r="B188" s="77"/>
    </row>
    <row r="189">
      <c r="B189" s="77"/>
    </row>
    <row r="190">
      <c r="B190" s="77"/>
    </row>
    <row r="191">
      <c r="B191" s="77"/>
    </row>
    <row r="192">
      <c r="B192" s="77"/>
    </row>
    <row r="193">
      <c r="B193" s="77"/>
    </row>
    <row r="194">
      <c r="B194" s="77"/>
    </row>
    <row r="195">
      <c r="B195" s="77"/>
    </row>
    <row r="196">
      <c r="B196" s="77"/>
    </row>
    <row r="197">
      <c r="B197" s="77"/>
    </row>
    <row r="198">
      <c r="B198" s="77"/>
    </row>
    <row r="199">
      <c r="B199" s="77"/>
    </row>
    <row r="200">
      <c r="B200" s="77"/>
    </row>
    <row r="201">
      <c r="B201" s="77"/>
    </row>
    <row r="202">
      <c r="B202" s="77"/>
    </row>
    <row r="203">
      <c r="B203" s="77"/>
    </row>
    <row r="204">
      <c r="B204" s="77"/>
    </row>
    <row r="205">
      <c r="B205" s="77"/>
    </row>
    <row r="206">
      <c r="B206" s="77"/>
    </row>
    <row r="207">
      <c r="B207" s="77"/>
    </row>
    <row r="208">
      <c r="B208" s="77"/>
    </row>
    <row r="209">
      <c r="B209" s="77"/>
    </row>
    <row r="210">
      <c r="B210" s="77"/>
    </row>
    <row r="211">
      <c r="B211" s="77"/>
    </row>
    <row r="212">
      <c r="B212" s="77"/>
    </row>
    <row r="213">
      <c r="B213" s="77"/>
    </row>
    <row r="214">
      <c r="B214" s="77"/>
    </row>
    <row r="215">
      <c r="B215" s="77"/>
    </row>
    <row r="216">
      <c r="B216" s="77"/>
    </row>
    <row r="217">
      <c r="B217" s="77"/>
    </row>
    <row r="218">
      <c r="B218" s="77"/>
    </row>
    <row r="219">
      <c r="B219" s="77"/>
    </row>
    <row r="220">
      <c r="B220" s="77"/>
    </row>
    <row r="221">
      <c r="B221" s="77"/>
    </row>
    <row r="222">
      <c r="B222" s="77"/>
    </row>
    <row r="223">
      <c r="B223" s="77"/>
    </row>
    <row r="224">
      <c r="B224" s="77"/>
    </row>
    <row r="225">
      <c r="B225" s="77"/>
    </row>
    <row r="226">
      <c r="B226" s="77"/>
    </row>
    <row r="227">
      <c r="B227" s="77"/>
    </row>
    <row r="228">
      <c r="B228" s="77"/>
    </row>
    <row r="229">
      <c r="B229" s="77"/>
    </row>
    <row r="230">
      <c r="B230" s="77"/>
    </row>
    <row r="231">
      <c r="B231" s="77"/>
    </row>
    <row r="232">
      <c r="B232" s="77"/>
    </row>
    <row r="233">
      <c r="B233" s="77"/>
    </row>
    <row r="234">
      <c r="B234" s="77"/>
    </row>
    <row r="235">
      <c r="B235" s="77"/>
    </row>
    <row r="236">
      <c r="B236" s="77"/>
    </row>
    <row r="237">
      <c r="B237" s="77"/>
    </row>
    <row r="238">
      <c r="B238" s="77"/>
    </row>
    <row r="239">
      <c r="B239" s="77"/>
    </row>
    <row r="240">
      <c r="B240" s="77"/>
    </row>
    <row r="241">
      <c r="B241" s="77"/>
    </row>
    <row r="242">
      <c r="B242" s="77"/>
    </row>
    <row r="243">
      <c r="B243" s="77"/>
    </row>
    <row r="244">
      <c r="B244" s="77"/>
    </row>
    <row r="245">
      <c r="B245" s="77"/>
    </row>
    <row r="246">
      <c r="B246" s="77"/>
    </row>
    <row r="247">
      <c r="B247" s="77"/>
    </row>
    <row r="248">
      <c r="B248" s="77"/>
    </row>
    <row r="249">
      <c r="B249" s="77"/>
    </row>
    <row r="250">
      <c r="B250" s="77"/>
    </row>
    <row r="251">
      <c r="B251" s="77"/>
    </row>
    <row r="252">
      <c r="B252" s="77"/>
    </row>
    <row r="253">
      <c r="B253" s="77"/>
    </row>
    <row r="254">
      <c r="B254" s="77"/>
    </row>
    <row r="255">
      <c r="B255" s="77"/>
    </row>
    <row r="256">
      <c r="B256" s="77"/>
    </row>
    <row r="257">
      <c r="B257" s="77"/>
    </row>
    <row r="258">
      <c r="B258" s="77"/>
    </row>
    <row r="259">
      <c r="B259" s="77"/>
    </row>
    <row r="260">
      <c r="B260" s="77"/>
    </row>
    <row r="261">
      <c r="B261" s="77"/>
    </row>
    <row r="262">
      <c r="B262" s="77"/>
    </row>
    <row r="263">
      <c r="B263" s="77"/>
    </row>
    <row r="264">
      <c r="B264" s="77"/>
    </row>
    <row r="265">
      <c r="B265" s="77"/>
    </row>
    <row r="266">
      <c r="B266" s="77"/>
    </row>
    <row r="267">
      <c r="B267" s="77"/>
    </row>
    <row r="268">
      <c r="B268" s="77"/>
    </row>
    <row r="269">
      <c r="B269" s="77"/>
    </row>
    <row r="270">
      <c r="B270" s="77"/>
    </row>
    <row r="271">
      <c r="B271" s="77"/>
    </row>
    <row r="272">
      <c r="B272" s="77"/>
    </row>
    <row r="273">
      <c r="B273" s="77"/>
    </row>
    <row r="274">
      <c r="B274" s="77"/>
    </row>
    <row r="275">
      <c r="B275" s="77"/>
    </row>
    <row r="276">
      <c r="B276" s="77"/>
    </row>
    <row r="277">
      <c r="B277" s="77"/>
    </row>
    <row r="278">
      <c r="B278" s="77"/>
    </row>
    <row r="279">
      <c r="B279" s="77"/>
    </row>
    <row r="280">
      <c r="B280" s="77"/>
    </row>
    <row r="281">
      <c r="B281" s="77"/>
    </row>
    <row r="282">
      <c r="B282" s="77"/>
    </row>
    <row r="283">
      <c r="B283" s="77"/>
    </row>
    <row r="284">
      <c r="B284" s="77"/>
    </row>
    <row r="285">
      <c r="B285" s="77"/>
    </row>
    <row r="286">
      <c r="B286" s="77"/>
    </row>
    <row r="287">
      <c r="B287" s="77"/>
    </row>
    <row r="288">
      <c r="B288" s="77"/>
    </row>
    <row r="289">
      <c r="B289" s="77"/>
    </row>
    <row r="290">
      <c r="B290" s="77"/>
    </row>
    <row r="291">
      <c r="B291" s="77"/>
    </row>
    <row r="292">
      <c r="B292" s="77"/>
    </row>
    <row r="293">
      <c r="B293" s="77"/>
    </row>
    <row r="294">
      <c r="B294" s="77"/>
    </row>
    <row r="295">
      <c r="B295" s="77"/>
    </row>
    <row r="296">
      <c r="B296" s="77"/>
    </row>
    <row r="297">
      <c r="B297" s="77"/>
    </row>
    <row r="298">
      <c r="B298" s="77"/>
    </row>
    <row r="299">
      <c r="B299" s="77"/>
    </row>
    <row r="300">
      <c r="B300" s="77"/>
    </row>
    <row r="301">
      <c r="B301" s="77"/>
    </row>
    <row r="302">
      <c r="B302" s="77"/>
    </row>
    <row r="303">
      <c r="B303" s="77"/>
    </row>
    <row r="304">
      <c r="B304" s="77"/>
    </row>
    <row r="305">
      <c r="B305" s="77"/>
    </row>
    <row r="306">
      <c r="B306" s="77"/>
    </row>
    <row r="307">
      <c r="B307" s="77"/>
    </row>
    <row r="308">
      <c r="B308" s="77"/>
    </row>
    <row r="309">
      <c r="B309" s="77"/>
    </row>
    <row r="310">
      <c r="B310" s="77"/>
    </row>
    <row r="311">
      <c r="B311" s="77"/>
    </row>
    <row r="312">
      <c r="B312" s="77"/>
    </row>
    <row r="313">
      <c r="B313" s="77"/>
    </row>
    <row r="314">
      <c r="B314" s="77"/>
    </row>
    <row r="315">
      <c r="B315" s="77"/>
    </row>
    <row r="316">
      <c r="B316" s="77"/>
    </row>
    <row r="317">
      <c r="B317" s="77"/>
    </row>
    <row r="318">
      <c r="B318" s="77"/>
    </row>
    <row r="319">
      <c r="B319" s="77"/>
    </row>
    <row r="320">
      <c r="B320" s="77"/>
    </row>
    <row r="321">
      <c r="B321" s="77"/>
    </row>
    <row r="322">
      <c r="B322" s="77"/>
    </row>
    <row r="323">
      <c r="B323" s="77"/>
    </row>
    <row r="324">
      <c r="B324" s="77"/>
    </row>
    <row r="325">
      <c r="B325" s="77"/>
    </row>
    <row r="326">
      <c r="B326" s="77"/>
    </row>
    <row r="327">
      <c r="B327" s="77"/>
    </row>
    <row r="328">
      <c r="B328" s="77"/>
    </row>
    <row r="329">
      <c r="B329" s="77"/>
    </row>
    <row r="330">
      <c r="B330" s="77"/>
    </row>
    <row r="331">
      <c r="B331" s="77"/>
    </row>
    <row r="332">
      <c r="B332" s="77"/>
    </row>
    <row r="333">
      <c r="B333" s="77"/>
    </row>
    <row r="334">
      <c r="B334" s="77"/>
    </row>
    <row r="335">
      <c r="B335" s="77"/>
    </row>
    <row r="336">
      <c r="B336" s="77"/>
    </row>
    <row r="337">
      <c r="B337" s="77"/>
    </row>
    <row r="338">
      <c r="B338" s="77"/>
    </row>
    <row r="339">
      <c r="B339" s="77"/>
    </row>
    <row r="340">
      <c r="B340" s="77"/>
    </row>
    <row r="341">
      <c r="B341" s="77"/>
    </row>
    <row r="342">
      <c r="B342" s="77"/>
    </row>
    <row r="343">
      <c r="B343" s="77"/>
    </row>
    <row r="344">
      <c r="B344" s="77"/>
    </row>
    <row r="345">
      <c r="B345" s="77"/>
    </row>
    <row r="346">
      <c r="B346" s="77"/>
    </row>
    <row r="347">
      <c r="B347" s="77"/>
    </row>
    <row r="348">
      <c r="B348" s="77"/>
    </row>
    <row r="349">
      <c r="B349" s="77"/>
    </row>
    <row r="350">
      <c r="B350" s="77"/>
    </row>
    <row r="351">
      <c r="B351" s="77"/>
    </row>
    <row r="352">
      <c r="B352" s="77"/>
    </row>
    <row r="353">
      <c r="B353" s="77"/>
    </row>
    <row r="354">
      <c r="B354" s="77"/>
    </row>
    <row r="355">
      <c r="B355" s="77"/>
    </row>
    <row r="356">
      <c r="B356" s="77"/>
    </row>
    <row r="357">
      <c r="B357" s="77"/>
    </row>
    <row r="358">
      <c r="B358" s="77"/>
    </row>
    <row r="359">
      <c r="B359" s="77"/>
    </row>
    <row r="360">
      <c r="B360" s="77"/>
    </row>
    <row r="361">
      <c r="B361" s="77"/>
    </row>
    <row r="362">
      <c r="B362" s="77"/>
    </row>
    <row r="363">
      <c r="B363" s="77"/>
    </row>
    <row r="364">
      <c r="B364" s="77"/>
    </row>
    <row r="365">
      <c r="B365" s="77"/>
    </row>
    <row r="366">
      <c r="B366" s="77"/>
    </row>
    <row r="367">
      <c r="B367" s="77"/>
    </row>
    <row r="368">
      <c r="B368" s="77"/>
    </row>
    <row r="369">
      <c r="B369" s="77"/>
    </row>
    <row r="370">
      <c r="B370" s="77"/>
    </row>
    <row r="371">
      <c r="B371" s="77"/>
    </row>
    <row r="372">
      <c r="B372" s="77"/>
    </row>
    <row r="373">
      <c r="B373" s="77"/>
    </row>
    <row r="374">
      <c r="B374" s="77"/>
    </row>
    <row r="375">
      <c r="B375" s="77"/>
    </row>
    <row r="376">
      <c r="B376" s="77"/>
    </row>
    <row r="377">
      <c r="B377" s="77"/>
    </row>
    <row r="378">
      <c r="B378" s="77"/>
    </row>
    <row r="379">
      <c r="B379" s="77"/>
    </row>
    <row r="380">
      <c r="B380" s="77"/>
    </row>
    <row r="381">
      <c r="B381" s="77"/>
    </row>
    <row r="382">
      <c r="B382" s="77"/>
    </row>
    <row r="383">
      <c r="B383" s="77"/>
    </row>
    <row r="384">
      <c r="B384" s="77"/>
    </row>
    <row r="385">
      <c r="B385" s="77"/>
    </row>
    <row r="386">
      <c r="B386" s="77"/>
    </row>
    <row r="387">
      <c r="B387" s="77"/>
    </row>
    <row r="388">
      <c r="B388" s="77"/>
    </row>
    <row r="389">
      <c r="B389" s="77"/>
    </row>
    <row r="390">
      <c r="B390" s="77"/>
    </row>
    <row r="391">
      <c r="B391" s="77"/>
    </row>
    <row r="392">
      <c r="B392" s="77"/>
    </row>
    <row r="393">
      <c r="B393" s="77"/>
    </row>
    <row r="394">
      <c r="B394" s="77"/>
    </row>
    <row r="395">
      <c r="B395" s="77"/>
    </row>
    <row r="396">
      <c r="B396" s="77"/>
    </row>
    <row r="397">
      <c r="B397" s="77"/>
    </row>
    <row r="398">
      <c r="B398" s="77"/>
    </row>
    <row r="399">
      <c r="B399" s="77"/>
    </row>
    <row r="400">
      <c r="B400" s="77"/>
    </row>
    <row r="401">
      <c r="B401" s="77"/>
    </row>
    <row r="402">
      <c r="B402" s="77"/>
    </row>
    <row r="403">
      <c r="B403" s="77"/>
    </row>
    <row r="404">
      <c r="B404" s="77"/>
    </row>
    <row r="405">
      <c r="B405" s="77"/>
    </row>
    <row r="406">
      <c r="B406" s="77"/>
    </row>
    <row r="407">
      <c r="B407" s="77"/>
    </row>
    <row r="408">
      <c r="B408" s="77"/>
    </row>
    <row r="409">
      <c r="B409" s="77"/>
    </row>
    <row r="410">
      <c r="B410" s="77"/>
    </row>
    <row r="411">
      <c r="B411" s="77"/>
    </row>
    <row r="412">
      <c r="B412" s="77"/>
    </row>
    <row r="413">
      <c r="B413" s="77"/>
    </row>
    <row r="414">
      <c r="B414" s="77"/>
    </row>
    <row r="415">
      <c r="B415" s="77"/>
    </row>
    <row r="416">
      <c r="B416" s="77"/>
    </row>
    <row r="417">
      <c r="B417" s="77"/>
    </row>
    <row r="418">
      <c r="B418" s="77"/>
    </row>
    <row r="419">
      <c r="B419" s="77"/>
    </row>
    <row r="420">
      <c r="B420" s="77"/>
    </row>
    <row r="421">
      <c r="B421" s="77"/>
    </row>
    <row r="422">
      <c r="B422" s="77"/>
    </row>
    <row r="423">
      <c r="B423" s="77"/>
    </row>
    <row r="424">
      <c r="B424" s="77"/>
    </row>
    <row r="425">
      <c r="B425" s="77"/>
    </row>
    <row r="426">
      <c r="B426" s="77"/>
    </row>
    <row r="427">
      <c r="B427" s="77"/>
    </row>
    <row r="428">
      <c r="B428" s="77"/>
    </row>
    <row r="429">
      <c r="B429" s="77"/>
    </row>
    <row r="430">
      <c r="B430" s="77"/>
    </row>
    <row r="431">
      <c r="B431" s="77"/>
    </row>
    <row r="432">
      <c r="B432" s="77"/>
    </row>
    <row r="433">
      <c r="B433" s="77"/>
    </row>
    <row r="434">
      <c r="B434" s="77"/>
    </row>
    <row r="435">
      <c r="B435" s="77"/>
    </row>
    <row r="436">
      <c r="B436" s="77"/>
    </row>
    <row r="437">
      <c r="B437" s="77"/>
    </row>
    <row r="438">
      <c r="B438" s="77"/>
    </row>
    <row r="439">
      <c r="B439" s="77"/>
    </row>
    <row r="440">
      <c r="B440" s="77"/>
    </row>
    <row r="441">
      <c r="B441" s="77"/>
    </row>
    <row r="442">
      <c r="B442" s="77"/>
    </row>
    <row r="443">
      <c r="B443" s="77"/>
    </row>
    <row r="444">
      <c r="B444" s="77"/>
    </row>
    <row r="445">
      <c r="B445" s="77"/>
    </row>
    <row r="446">
      <c r="B446" s="77"/>
    </row>
    <row r="447">
      <c r="B447" s="77"/>
    </row>
    <row r="448">
      <c r="B448" s="77"/>
    </row>
    <row r="449">
      <c r="B449" s="77"/>
    </row>
    <row r="450">
      <c r="B450" s="77"/>
    </row>
    <row r="451">
      <c r="B451" s="77"/>
    </row>
    <row r="452">
      <c r="B452" s="77"/>
    </row>
    <row r="453">
      <c r="B453" s="77"/>
    </row>
    <row r="454">
      <c r="B454" s="77"/>
    </row>
    <row r="455">
      <c r="B455" s="77"/>
    </row>
    <row r="456">
      <c r="B456" s="77"/>
    </row>
    <row r="457">
      <c r="B457" s="77"/>
    </row>
    <row r="458">
      <c r="B458" s="77"/>
    </row>
    <row r="459">
      <c r="B459" s="77"/>
    </row>
    <row r="460">
      <c r="B460" s="77"/>
    </row>
    <row r="461">
      <c r="B461" s="77"/>
    </row>
    <row r="462">
      <c r="B462" s="77"/>
    </row>
    <row r="463">
      <c r="B463" s="77"/>
    </row>
    <row r="464">
      <c r="B464" s="77"/>
    </row>
    <row r="465">
      <c r="B465" s="77"/>
    </row>
    <row r="466">
      <c r="B466" s="77"/>
    </row>
    <row r="467">
      <c r="B467" s="77"/>
    </row>
    <row r="468">
      <c r="B468" s="77"/>
    </row>
    <row r="469">
      <c r="B469" s="77"/>
    </row>
    <row r="470">
      <c r="B470" s="77"/>
    </row>
    <row r="471">
      <c r="B471" s="77"/>
    </row>
    <row r="472">
      <c r="B472" s="77"/>
    </row>
    <row r="473">
      <c r="B473" s="77"/>
    </row>
    <row r="474">
      <c r="B474" s="77"/>
    </row>
    <row r="475">
      <c r="B475" s="77"/>
    </row>
    <row r="476">
      <c r="B476" s="77"/>
    </row>
    <row r="477">
      <c r="B477" s="77"/>
    </row>
    <row r="478">
      <c r="B478" s="77"/>
    </row>
    <row r="479">
      <c r="B479" s="77"/>
    </row>
    <row r="480">
      <c r="B480" s="77"/>
    </row>
    <row r="481">
      <c r="B481" s="77"/>
    </row>
    <row r="482">
      <c r="B482" s="77"/>
    </row>
    <row r="483">
      <c r="B483" s="77"/>
    </row>
    <row r="484">
      <c r="B484" s="77"/>
    </row>
    <row r="485">
      <c r="B485" s="77"/>
    </row>
    <row r="486">
      <c r="B486" s="77"/>
    </row>
    <row r="487">
      <c r="B487" s="77"/>
    </row>
    <row r="488">
      <c r="B488" s="77"/>
    </row>
    <row r="489">
      <c r="B489" s="77"/>
    </row>
    <row r="490">
      <c r="B490" s="77"/>
    </row>
    <row r="491">
      <c r="B491" s="77"/>
    </row>
    <row r="492">
      <c r="B492" s="77"/>
    </row>
    <row r="493">
      <c r="B493" s="77"/>
    </row>
    <row r="494">
      <c r="B494" s="77"/>
    </row>
    <row r="495">
      <c r="B495" s="77"/>
    </row>
    <row r="496">
      <c r="B496" s="77"/>
    </row>
    <row r="497">
      <c r="B497" s="77"/>
    </row>
    <row r="498">
      <c r="B498" s="77"/>
    </row>
    <row r="499">
      <c r="B499" s="77"/>
    </row>
    <row r="500">
      <c r="B500" s="77"/>
    </row>
    <row r="501">
      <c r="B501" s="77"/>
    </row>
    <row r="502">
      <c r="B502" s="77"/>
    </row>
    <row r="503">
      <c r="B503" s="77"/>
    </row>
    <row r="504">
      <c r="B504" s="77"/>
    </row>
    <row r="505">
      <c r="B505" s="77"/>
    </row>
    <row r="506">
      <c r="B506" s="77"/>
    </row>
    <row r="507">
      <c r="B507" s="77"/>
    </row>
    <row r="508">
      <c r="B508" s="77"/>
    </row>
    <row r="509">
      <c r="B509" s="77"/>
    </row>
    <row r="510">
      <c r="B510" s="77"/>
    </row>
    <row r="511">
      <c r="B511" s="77"/>
    </row>
    <row r="512">
      <c r="B512" s="77"/>
    </row>
    <row r="513">
      <c r="B513" s="77"/>
    </row>
    <row r="514">
      <c r="B514" s="77"/>
    </row>
    <row r="515">
      <c r="B515" s="77"/>
    </row>
    <row r="516">
      <c r="B516" s="77"/>
    </row>
    <row r="517">
      <c r="B517" s="77"/>
    </row>
    <row r="518">
      <c r="B518" s="77"/>
    </row>
    <row r="519">
      <c r="B519" s="77"/>
    </row>
    <row r="520">
      <c r="B520" s="77"/>
    </row>
    <row r="521">
      <c r="B521" s="77"/>
    </row>
    <row r="522">
      <c r="B522" s="77"/>
    </row>
    <row r="523">
      <c r="B523" s="77"/>
    </row>
    <row r="524">
      <c r="B524" s="77"/>
    </row>
    <row r="525">
      <c r="B525" s="77"/>
    </row>
    <row r="526">
      <c r="B526" s="77"/>
    </row>
    <row r="527">
      <c r="B527" s="77"/>
    </row>
    <row r="528">
      <c r="B528" s="77"/>
    </row>
    <row r="529">
      <c r="B529" s="77"/>
    </row>
    <row r="530">
      <c r="B530" s="77"/>
    </row>
    <row r="531">
      <c r="B531" s="77"/>
    </row>
    <row r="532">
      <c r="B532" s="77"/>
    </row>
    <row r="533">
      <c r="B533" s="77"/>
    </row>
    <row r="534">
      <c r="B534" s="77"/>
    </row>
    <row r="535">
      <c r="B535" s="77"/>
    </row>
    <row r="536">
      <c r="B536" s="77"/>
    </row>
    <row r="537">
      <c r="B537" s="77"/>
    </row>
    <row r="538">
      <c r="B538" s="77"/>
    </row>
    <row r="539">
      <c r="B539" s="77"/>
    </row>
    <row r="540">
      <c r="B540" s="77"/>
    </row>
    <row r="541">
      <c r="B541" s="77"/>
    </row>
    <row r="542">
      <c r="B542" s="77"/>
    </row>
    <row r="543">
      <c r="B543" s="77"/>
    </row>
    <row r="544">
      <c r="B544" s="77"/>
    </row>
    <row r="545">
      <c r="B545" s="77"/>
    </row>
    <row r="546">
      <c r="B546" s="77"/>
    </row>
    <row r="547">
      <c r="B547" s="77"/>
    </row>
    <row r="548">
      <c r="B548" s="77"/>
    </row>
    <row r="549">
      <c r="B549" s="77"/>
    </row>
    <row r="550">
      <c r="B550" s="77"/>
    </row>
    <row r="551">
      <c r="B551" s="77"/>
    </row>
    <row r="552">
      <c r="B552" s="77"/>
    </row>
    <row r="553">
      <c r="B553" s="77"/>
    </row>
    <row r="554">
      <c r="B554" s="77"/>
    </row>
    <row r="555">
      <c r="B555" s="77"/>
    </row>
    <row r="556">
      <c r="B556" s="77"/>
    </row>
    <row r="557">
      <c r="B557" s="77"/>
    </row>
    <row r="558">
      <c r="B558" s="77"/>
    </row>
    <row r="559">
      <c r="B559" s="77"/>
    </row>
    <row r="560">
      <c r="B560" s="77"/>
    </row>
    <row r="561">
      <c r="B561" s="77"/>
    </row>
    <row r="562">
      <c r="B562" s="77"/>
    </row>
    <row r="563">
      <c r="B563" s="77"/>
    </row>
    <row r="564">
      <c r="B564" s="77"/>
    </row>
    <row r="565">
      <c r="B565" s="77"/>
    </row>
    <row r="566">
      <c r="B566" s="77"/>
    </row>
    <row r="567">
      <c r="B567" s="77"/>
    </row>
    <row r="568">
      <c r="B568" s="77"/>
    </row>
    <row r="569">
      <c r="B569" s="77"/>
    </row>
    <row r="570">
      <c r="B570" s="77"/>
    </row>
    <row r="571">
      <c r="B571" s="77"/>
    </row>
    <row r="572">
      <c r="B572" s="77"/>
    </row>
    <row r="573">
      <c r="B573" s="77"/>
    </row>
    <row r="574">
      <c r="B574" s="77"/>
    </row>
    <row r="575">
      <c r="B575" s="77"/>
    </row>
    <row r="576">
      <c r="B576" s="77"/>
    </row>
    <row r="577">
      <c r="B577" s="77"/>
    </row>
    <row r="578">
      <c r="B578" s="77"/>
    </row>
    <row r="579">
      <c r="B579" s="77"/>
    </row>
    <row r="580">
      <c r="B580" s="77"/>
    </row>
    <row r="581">
      <c r="B581" s="77"/>
    </row>
    <row r="582">
      <c r="B582" s="77"/>
    </row>
    <row r="583">
      <c r="B583" s="77"/>
    </row>
    <row r="584">
      <c r="B584" s="77"/>
    </row>
    <row r="585">
      <c r="B585" s="77"/>
    </row>
    <row r="586">
      <c r="B586" s="77"/>
    </row>
    <row r="587">
      <c r="B587" s="77"/>
    </row>
    <row r="588">
      <c r="B588" s="77"/>
    </row>
    <row r="589">
      <c r="B589" s="77"/>
    </row>
    <row r="590">
      <c r="B590" s="77"/>
    </row>
    <row r="591">
      <c r="B591" s="77"/>
    </row>
    <row r="592">
      <c r="B592" s="77"/>
    </row>
    <row r="593">
      <c r="B593" s="77"/>
    </row>
    <row r="594">
      <c r="B594" s="77"/>
    </row>
    <row r="595">
      <c r="B595" s="77"/>
    </row>
    <row r="596">
      <c r="B596" s="77"/>
    </row>
    <row r="597">
      <c r="B597" s="77"/>
    </row>
    <row r="598">
      <c r="B598" s="77"/>
    </row>
    <row r="599">
      <c r="B599" s="77"/>
    </row>
    <row r="600">
      <c r="B600" s="77"/>
    </row>
    <row r="601">
      <c r="B601" s="77"/>
    </row>
    <row r="602">
      <c r="B602" s="77"/>
    </row>
    <row r="603">
      <c r="B603" s="77"/>
    </row>
    <row r="604">
      <c r="B604" s="77"/>
    </row>
    <row r="605">
      <c r="B605" s="77"/>
    </row>
    <row r="606">
      <c r="B606" s="77"/>
    </row>
    <row r="607">
      <c r="B607" s="77"/>
    </row>
    <row r="608">
      <c r="B608" s="77"/>
    </row>
    <row r="609">
      <c r="B609" s="77"/>
    </row>
    <row r="610">
      <c r="B610" s="77"/>
    </row>
    <row r="611">
      <c r="B611" s="77"/>
    </row>
    <row r="612">
      <c r="B612" s="77"/>
    </row>
    <row r="613">
      <c r="B613" s="77"/>
    </row>
    <row r="614">
      <c r="B614" s="77"/>
    </row>
    <row r="615">
      <c r="B615" s="77"/>
    </row>
    <row r="616">
      <c r="B616" s="77"/>
    </row>
    <row r="617">
      <c r="B617" s="77"/>
    </row>
    <row r="618">
      <c r="B618" s="77"/>
    </row>
    <row r="619">
      <c r="B619" s="77"/>
    </row>
    <row r="620">
      <c r="B620" s="77"/>
    </row>
    <row r="621">
      <c r="B621" s="77"/>
    </row>
    <row r="622">
      <c r="B622" s="77"/>
    </row>
    <row r="623">
      <c r="B623" s="77"/>
    </row>
    <row r="624">
      <c r="B624" s="77"/>
    </row>
    <row r="625">
      <c r="B625" s="77"/>
    </row>
    <row r="626">
      <c r="B626" s="77"/>
    </row>
    <row r="627">
      <c r="B627" s="77"/>
    </row>
    <row r="628">
      <c r="B628" s="77"/>
    </row>
    <row r="629">
      <c r="B629" s="77"/>
    </row>
    <row r="630">
      <c r="B630" s="77"/>
    </row>
    <row r="631">
      <c r="B631" s="77"/>
    </row>
    <row r="632">
      <c r="B632" s="77"/>
    </row>
    <row r="633">
      <c r="B633" s="77"/>
    </row>
    <row r="634">
      <c r="B634" s="77"/>
    </row>
    <row r="635">
      <c r="B635" s="77"/>
    </row>
    <row r="636">
      <c r="B636" s="77"/>
    </row>
    <row r="637">
      <c r="B637" s="77"/>
    </row>
    <row r="638">
      <c r="B638" s="77"/>
    </row>
    <row r="639">
      <c r="B639" s="77"/>
    </row>
    <row r="640">
      <c r="B640" s="77"/>
    </row>
    <row r="641">
      <c r="B641" s="77"/>
    </row>
    <row r="642">
      <c r="B642" s="77"/>
    </row>
    <row r="643">
      <c r="B643" s="77"/>
    </row>
    <row r="644">
      <c r="B644" s="77"/>
    </row>
    <row r="645">
      <c r="B645" s="77"/>
    </row>
    <row r="646">
      <c r="B646" s="77"/>
    </row>
    <row r="647">
      <c r="B647" s="77"/>
    </row>
    <row r="648">
      <c r="B648" s="77"/>
    </row>
    <row r="649">
      <c r="B649" s="77"/>
    </row>
    <row r="650">
      <c r="B650" s="77"/>
    </row>
    <row r="651">
      <c r="B651" s="77"/>
    </row>
    <row r="652">
      <c r="B652" s="77"/>
    </row>
    <row r="653">
      <c r="B653" s="77"/>
    </row>
    <row r="654">
      <c r="B654" s="77"/>
    </row>
    <row r="655">
      <c r="B655" s="77"/>
    </row>
    <row r="656">
      <c r="B656" s="77"/>
    </row>
    <row r="657">
      <c r="B657" s="77"/>
    </row>
    <row r="658">
      <c r="B658" s="77"/>
    </row>
    <row r="659">
      <c r="B659" s="77"/>
    </row>
    <row r="660">
      <c r="B660" s="77"/>
    </row>
    <row r="661">
      <c r="B661" s="77"/>
    </row>
    <row r="662">
      <c r="B662" s="77"/>
    </row>
    <row r="663">
      <c r="B663" s="77"/>
    </row>
    <row r="664">
      <c r="B664" s="77"/>
    </row>
    <row r="665">
      <c r="B665" s="77"/>
    </row>
    <row r="666">
      <c r="B666" s="77"/>
    </row>
    <row r="667">
      <c r="B667" s="77"/>
    </row>
    <row r="668">
      <c r="B668" s="77"/>
    </row>
    <row r="669">
      <c r="B669" s="77"/>
    </row>
    <row r="670">
      <c r="B670" s="77"/>
    </row>
    <row r="671">
      <c r="B671" s="77"/>
    </row>
    <row r="672">
      <c r="B672" s="77"/>
    </row>
    <row r="673">
      <c r="B673" s="77"/>
    </row>
    <row r="674">
      <c r="B674" s="77"/>
    </row>
    <row r="675">
      <c r="B675" s="77"/>
    </row>
    <row r="676">
      <c r="B676" s="77"/>
    </row>
    <row r="677">
      <c r="B677" s="77"/>
    </row>
    <row r="678">
      <c r="B678" s="77"/>
    </row>
    <row r="679">
      <c r="B679" s="77"/>
    </row>
    <row r="680">
      <c r="B680" s="77"/>
    </row>
    <row r="681">
      <c r="B681" s="77"/>
    </row>
    <row r="682">
      <c r="B682" s="77"/>
    </row>
    <row r="683">
      <c r="B683" s="77"/>
    </row>
    <row r="684">
      <c r="B684" s="77"/>
    </row>
    <row r="685">
      <c r="B685" s="77"/>
    </row>
    <row r="686">
      <c r="B686" s="77"/>
    </row>
    <row r="687">
      <c r="B687" s="77"/>
    </row>
    <row r="688">
      <c r="B688" s="77"/>
    </row>
    <row r="689">
      <c r="B689" s="77"/>
    </row>
    <row r="690">
      <c r="B690" s="77"/>
    </row>
    <row r="691">
      <c r="B691" s="77"/>
    </row>
    <row r="692">
      <c r="B692" s="77"/>
    </row>
    <row r="693">
      <c r="B693" s="77"/>
    </row>
    <row r="694">
      <c r="B694" s="77"/>
    </row>
    <row r="695">
      <c r="B695" s="77"/>
    </row>
    <row r="696">
      <c r="B696" s="77"/>
    </row>
    <row r="697">
      <c r="B697" s="77"/>
    </row>
    <row r="698">
      <c r="B698" s="77"/>
    </row>
    <row r="699">
      <c r="B699" s="77"/>
    </row>
    <row r="700">
      <c r="B700" s="77"/>
    </row>
    <row r="701">
      <c r="B701" s="77"/>
    </row>
    <row r="702">
      <c r="B702" s="77"/>
    </row>
    <row r="703">
      <c r="B703" s="77"/>
    </row>
    <row r="704">
      <c r="B704" s="77"/>
    </row>
    <row r="705">
      <c r="B705" s="77"/>
    </row>
    <row r="706">
      <c r="B706" s="77"/>
    </row>
    <row r="707">
      <c r="B707" s="77"/>
    </row>
    <row r="708">
      <c r="B708" s="77"/>
    </row>
    <row r="709">
      <c r="B709" s="77"/>
    </row>
    <row r="710">
      <c r="B710" s="77"/>
    </row>
    <row r="711">
      <c r="B711" s="77"/>
    </row>
    <row r="712">
      <c r="B712" s="77"/>
    </row>
    <row r="713">
      <c r="B713" s="77"/>
    </row>
    <row r="714">
      <c r="B714" s="77"/>
    </row>
    <row r="715">
      <c r="B715" s="77"/>
    </row>
    <row r="716">
      <c r="B716" s="77"/>
    </row>
    <row r="717">
      <c r="B717" s="77"/>
    </row>
    <row r="718">
      <c r="B718" s="77"/>
    </row>
    <row r="719">
      <c r="B719" s="77"/>
    </row>
    <row r="720">
      <c r="B720" s="77"/>
    </row>
    <row r="721">
      <c r="B721" s="77"/>
    </row>
    <row r="722">
      <c r="B722" s="77"/>
    </row>
    <row r="723">
      <c r="B723" s="77"/>
    </row>
    <row r="724">
      <c r="B724" s="77"/>
    </row>
    <row r="725">
      <c r="B725" s="77"/>
    </row>
    <row r="726">
      <c r="B726" s="77"/>
    </row>
    <row r="727">
      <c r="B727" s="77"/>
    </row>
    <row r="728">
      <c r="B728" s="77"/>
    </row>
    <row r="729">
      <c r="B729" s="77"/>
    </row>
    <row r="730">
      <c r="B730" s="77"/>
    </row>
    <row r="731">
      <c r="B731" s="77"/>
    </row>
    <row r="732">
      <c r="B732" s="77"/>
    </row>
    <row r="733">
      <c r="B733" s="77"/>
    </row>
    <row r="734">
      <c r="B734" s="77"/>
    </row>
    <row r="735">
      <c r="B735" s="77"/>
    </row>
    <row r="736">
      <c r="B736" s="77"/>
    </row>
    <row r="737">
      <c r="B737" s="77"/>
    </row>
    <row r="738">
      <c r="B738" s="77"/>
    </row>
    <row r="739">
      <c r="B739" s="77"/>
    </row>
    <row r="740">
      <c r="B740" s="77"/>
    </row>
    <row r="741">
      <c r="B741" s="77"/>
    </row>
    <row r="742">
      <c r="B742" s="77"/>
    </row>
    <row r="743">
      <c r="B743" s="77"/>
    </row>
    <row r="744">
      <c r="B744" s="77"/>
    </row>
    <row r="745">
      <c r="B745" s="77"/>
    </row>
    <row r="746">
      <c r="B746" s="77"/>
    </row>
    <row r="747">
      <c r="B747" s="77"/>
    </row>
    <row r="748">
      <c r="B748" s="77"/>
    </row>
    <row r="749">
      <c r="B749" s="77"/>
    </row>
    <row r="750">
      <c r="B750" s="77"/>
    </row>
    <row r="751">
      <c r="B751" s="77"/>
    </row>
    <row r="752">
      <c r="B752" s="77"/>
    </row>
    <row r="753">
      <c r="B753" s="77"/>
    </row>
    <row r="754">
      <c r="B754" s="77"/>
    </row>
    <row r="755">
      <c r="B755" s="77"/>
    </row>
    <row r="756">
      <c r="B756" s="77"/>
    </row>
    <row r="757">
      <c r="B757" s="77"/>
    </row>
    <row r="758">
      <c r="B758" s="77"/>
    </row>
    <row r="759">
      <c r="B759" s="77"/>
    </row>
    <row r="760">
      <c r="B760" s="77"/>
    </row>
    <row r="761">
      <c r="B761" s="77"/>
    </row>
    <row r="762">
      <c r="B762" s="77"/>
    </row>
    <row r="763">
      <c r="B763" s="77"/>
    </row>
    <row r="764">
      <c r="B764" s="77"/>
    </row>
    <row r="765">
      <c r="B765" s="77"/>
    </row>
    <row r="766">
      <c r="B766" s="77"/>
    </row>
    <row r="767">
      <c r="B767" s="77"/>
    </row>
    <row r="768">
      <c r="B768" s="77"/>
    </row>
    <row r="769">
      <c r="B769" s="77"/>
    </row>
    <row r="770">
      <c r="B770" s="77"/>
    </row>
    <row r="771">
      <c r="B771" s="77"/>
    </row>
    <row r="772">
      <c r="B772" s="77"/>
    </row>
    <row r="773">
      <c r="B773" s="77"/>
    </row>
    <row r="774">
      <c r="B774" s="77"/>
    </row>
    <row r="775">
      <c r="B775" s="77"/>
    </row>
    <row r="776">
      <c r="B776" s="77"/>
    </row>
    <row r="777">
      <c r="B777" s="77"/>
    </row>
    <row r="778">
      <c r="B778" s="77"/>
    </row>
    <row r="779">
      <c r="B779" s="77"/>
    </row>
    <row r="780">
      <c r="B780" s="77"/>
    </row>
    <row r="781">
      <c r="B781" s="77"/>
    </row>
    <row r="782">
      <c r="B782" s="77"/>
    </row>
    <row r="783">
      <c r="B783" s="77"/>
    </row>
    <row r="784">
      <c r="B784" s="77"/>
    </row>
    <row r="785">
      <c r="B785" s="77"/>
    </row>
    <row r="786">
      <c r="B786" s="77"/>
    </row>
    <row r="787">
      <c r="B787" s="77"/>
    </row>
    <row r="788">
      <c r="B788" s="77"/>
    </row>
    <row r="789">
      <c r="B789" s="77"/>
    </row>
    <row r="790">
      <c r="B790" s="77"/>
    </row>
    <row r="791">
      <c r="B791" s="77"/>
    </row>
    <row r="792">
      <c r="B792" s="77"/>
    </row>
    <row r="793">
      <c r="B793" s="77"/>
    </row>
    <row r="794">
      <c r="B794" s="77"/>
    </row>
    <row r="795">
      <c r="B795" s="77"/>
    </row>
    <row r="796">
      <c r="B796" s="77"/>
    </row>
    <row r="797">
      <c r="B797" s="77"/>
    </row>
    <row r="798">
      <c r="B798" s="77"/>
    </row>
    <row r="799">
      <c r="B799" s="77"/>
    </row>
    <row r="800">
      <c r="B800" s="77"/>
    </row>
    <row r="801">
      <c r="B801" s="77"/>
    </row>
    <row r="802">
      <c r="B802" s="77"/>
    </row>
    <row r="803">
      <c r="B803" s="77"/>
    </row>
    <row r="804">
      <c r="B804" s="77"/>
    </row>
    <row r="805">
      <c r="B805" s="77"/>
    </row>
    <row r="806">
      <c r="B806" s="77"/>
    </row>
    <row r="807">
      <c r="B807" s="77"/>
    </row>
    <row r="808">
      <c r="B808" s="77"/>
    </row>
    <row r="809">
      <c r="B809" s="77"/>
    </row>
    <row r="810">
      <c r="B810" s="77"/>
    </row>
    <row r="811">
      <c r="B811" s="77"/>
    </row>
    <row r="812">
      <c r="B812" s="77"/>
    </row>
    <row r="813">
      <c r="B813" s="77"/>
    </row>
    <row r="814">
      <c r="B814" s="77"/>
    </row>
    <row r="815">
      <c r="B815" s="77"/>
    </row>
    <row r="816">
      <c r="B816" s="77"/>
    </row>
    <row r="817">
      <c r="B817" s="77"/>
    </row>
    <row r="818">
      <c r="B818" s="77"/>
    </row>
    <row r="819">
      <c r="B819" s="77"/>
    </row>
    <row r="820">
      <c r="B820" s="77"/>
    </row>
    <row r="821">
      <c r="B821" s="77"/>
    </row>
    <row r="822">
      <c r="B822" s="77"/>
    </row>
    <row r="823">
      <c r="B823" s="77"/>
    </row>
    <row r="824">
      <c r="B824" s="77"/>
    </row>
    <row r="825">
      <c r="B825" s="77"/>
    </row>
    <row r="826">
      <c r="B826" s="77"/>
    </row>
    <row r="827">
      <c r="B827" s="77"/>
    </row>
    <row r="828">
      <c r="B828" s="77"/>
    </row>
    <row r="829">
      <c r="B829" s="77"/>
    </row>
    <row r="830">
      <c r="B830" s="77"/>
    </row>
    <row r="831">
      <c r="B831" s="77"/>
    </row>
    <row r="832">
      <c r="B832" s="77"/>
    </row>
    <row r="833">
      <c r="B833" s="77"/>
    </row>
    <row r="834">
      <c r="B834" s="77"/>
    </row>
    <row r="835">
      <c r="B835" s="77"/>
    </row>
    <row r="836">
      <c r="B836" s="77"/>
    </row>
    <row r="837">
      <c r="B837" s="77"/>
    </row>
    <row r="838">
      <c r="B838" s="77"/>
    </row>
    <row r="839">
      <c r="B839" s="77"/>
    </row>
    <row r="840">
      <c r="B840" s="77"/>
    </row>
    <row r="841">
      <c r="B841" s="77"/>
    </row>
    <row r="842">
      <c r="B842" s="77"/>
    </row>
    <row r="843">
      <c r="B843" s="77"/>
    </row>
    <row r="844">
      <c r="B844" s="77"/>
    </row>
    <row r="845">
      <c r="B845" s="77"/>
    </row>
    <row r="846">
      <c r="B846" s="77"/>
    </row>
    <row r="847">
      <c r="B847" s="77"/>
    </row>
    <row r="848">
      <c r="B848" s="77"/>
    </row>
    <row r="849">
      <c r="B849" s="77"/>
    </row>
    <row r="850">
      <c r="B850" s="77"/>
    </row>
    <row r="851">
      <c r="B851" s="77"/>
    </row>
    <row r="852">
      <c r="B852" s="77"/>
    </row>
    <row r="853">
      <c r="B853" s="77"/>
    </row>
    <row r="854">
      <c r="B854" s="77"/>
    </row>
    <row r="855">
      <c r="B855" s="77"/>
    </row>
    <row r="856">
      <c r="B856" s="77"/>
    </row>
    <row r="857">
      <c r="B857" s="77"/>
    </row>
    <row r="858">
      <c r="B858" s="77"/>
    </row>
    <row r="859">
      <c r="B859" s="77"/>
    </row>
    <row r="860">
      <c r="B860" s="77"/>
    </row>
    <row r="861">
      <c r="B861" s="77"/>
    </row>
    <row r="862">
      <c r="B862" s="77"/>
    </row>
    <row r="863">
      <c r="B863" s="77"/>
    </row>
    <row r="864">
      <c r="B864" s="77"/>
    </row>
    <row r="865">
      <c r="B865" s="77"/>
    </row>
    <row r="866">
      <c r="B866" s="77"/>
    </row>
    <row r="867">
      <c r="B867" s="77"/>
    </row>
    <row r="868">
      <c r="B868" s="77"/>
    </row>
    <row r="869">
      <c r="B869" s="77"/>
    </row>
    <row r="870">
      <c r="B870" s="77"/>
    </row>
    <row r="871">
      <c r="B871" s="77"/>
    </row>
    <row r="872">
      <c r="B872" s="77"/>
    </row>
    <row r="873">
      <c r="B873" s="77"/>
    </row>
    <row r="874">
      <c r="B874" s="77"/>
    </row>
    <row r="875">
      <c r="B875" s="77"/>
    </row>
    <row r="876">
      <c r="B876" s="77"/>
    </row>
    <row r="877">
      <c r="B877" s="77"/>
    </row>
    <row r="878">
      <c r="B878" s="77"/>
    </row>
    <row r="879">
      <c r="B879" s="77"/>
    </row>
    <row r="880">
      <c r="B880" s="77"/>
    </row>
    <row r="881">
      <c r="B881" s="77"/>
    </row>
    <row r="882">
      <c r="B882" s="77"/>
    </row>
    <row r="883">
      <c r="B883" s="77"/>
    </row>
    <row r="884">
      <c r="B884" s="77"/>
    </row>
    <row r="885">
      <c r="B885" s="77"/>
    </row>
    <row r="886">
      <c r="B886" s="77"/>
    </row>
    <row r="887">
      <c r="B887" s="77"/>
    </row>
    <row r="888">
      <c r="B888" s="77"/>
    </row>
    <row r="889">
      <c r="B889" s="77"/>
    </row>
    <row r="890">
      <c r="B890" s="77"/>
    </row>
    <row r="891">
      <c r="B891" s="77"/>
    </row>
    <row r="892">
      <c r="B892" s="77"/>
    </row>
    <row r="893">
      <c r="B893" s="77"/>
    </row>
    <row r="894">
      <c r="B894" s="77"/>
    </row>
    <row r="895">
      <c r="B895" s="77"/>
    </row>
    <row r="896">
      <c r="B896" s="77"/>
    </row>
    <row r="897">
      <c r="B897" s="77"/>
    </row>
    <row r="898">
      <c r="B898" s="77"/>
    </row>
    <row r="899">
      <c r="B899" s="77"/>
    </row>
    <row r="900">
      <c r="B900" s="77"/>
    </row>
    <row r="901">
      <c r="B901" s="77"/>
    </row>
    <row r="902">
      <c r="B902" s="77"/>
    </row>
    <row r="903">
      <c r="B903" s="77"/>
    </row>
    <row r="904">
      <c r="B904" s="77"/>
    </row>
    <row r="905">
      <c r="B905" s="77"/>
    </row>
    <row r="906">
      <c r="B906" s="77"/>
    </row>
    <row r="907">
      <c r="B907" s="77"/>
    </row>
    <row r="908">
      <c r="B908" s="77"/>
    </row>
    <row r="909">
      <c r="B909" s="77"/>
    </row>
    <row r="910">
      <c r="B910" s="77"/>
    </row>
    <row r="911">
      <c r="B911" s="77"/>
    </row>
    <row r="912">
      <c r="B912" s="77"/>
    </row>
    <row r="913">
      <c r="B913" s="77"/>
    </row>
    <row r="914">
      <c r="B914" s="77"/>
    </row>
    <row r="915">
      <c r="B915" s="77"/>
    </row>
    <row r="916">
      <c r="B916" s="77"/>
    </row>
    <row r="917">
      <c r="B917" s="77"/>
    </row>
    <row r="918">
      <c r="B918" s="77"/>
    </row>
    <row r="919">
      <c r="B919" s="77"/>
    </row>
    <row r="920">
      <c r="B920" s="77"/>
    </row>
    <row r="921">
      <c r="B921" s="77"/>
    </row>
    <row r="922">
      <c r="B922" s="77"/>
    </row>
    <row r="923">
      <c r="B923" s="77"/>
    </row>
    <row r="924">
      <c r="B924" s="77"/>
    </row>
    <row r="925">
      <c r="B925" s="77"/>
    </row>
    <row r="926">
      <c r="B926" s="77"/>
    </row>
    <row r="927">
      <c r="B927" s="77"/>
    </row>
    <row r="928">
      <c r="B928" s="77"/>
    </row>
    <row r="929">
      <c r="B929" s="77"/>
    </row>
    <row r="930">
      <c r="B930" s="77"/>
    </row>
    <row r="931">
      <c r="B931" s="77"/>
    </row>
    <row r="932">
      <c r="B932" s="77"/>
    </row>
    <row r="933">
      <c r="B933" s="77"/>
    </row>
    <row r="934">
      <c r="B934" s="77"/>
    </row>
    <row r="935">
      <c r="B935" s="77"/>
    </row>
    <row r="936">
      <c r="B936" s="77"/>
    </row>
    <row r="937">
      <c r="B937" s="77"/>
    </row>
    <row r="938">
      <c r="B938" s="77"/>
    </row>
    <row r="939">
      <c r="B939" s="77"/>
    </row>
    <row r="940">
      <c r="B940" s="77"/>
    </row>
    <row r="941">
      <c r="B941" s="77"/>
    </row>
    <row r="942">
      <c r="B942" s="77"/>
    </row>
    <row r="943">
      <c r="B943" s="77"/>
    </row>
    <row r="944">
      <c r="B944" s="77"/>
    </row>
    <row r="945">
      <c r="B945" s="77"/>
    </row>
    <row r="946">
      <c r="B946" s="77"/>
    </row>
    <row r="947">
      <c r="B947" s="77"/>
    </row>
    <row r="948">
      <c r="B948" s="77"/>
    </row>
    <row r="949">
      <c r="B949" s="77"/>
    </row>
    <row r="950">
      <c r="B950" s="77"/>
    </row>
    <row r="951">
      <c r="B951" s="77"/>
    </row>
    <row r="952">
      <c r="B952" s="77"/>
    </row>
    <row r="953">
      <c r="B953" s="77"/>
    </row>
    <row r="954">
      <c r="B954" s="77"/>
    </row>
    <row r="955">
      <c r="B955" s="77"/>
    </row>
    <row r="956">
      <c r="B956" s="77"/>
    </row>
    <row r="957">
      <c r="B957" s="77"/>
    </row>
    <row r="958">
      <c r="B958" s="77"/>
    </row>
    <row r="959">
      <c r="B959" s="77"/>
    </row>
    <row r="960">
      <c r="B960" s="77"/>
    </row>
    <row r="961">
      <c r="B961" s="77"/>
    </row>
    <row r="962">
      <c r="B962" s="77"/>
    </row>
    <row r="963">
      <c r="B963" s="77"/>
    </row>
    <row r="964">
      <c r="B964" s="77"/>
    </row>
    <row r="965">
      <c r="B965" s="77"/>
    </row>
    <row r="966">
      <c r="B966" s="77"/>
    </row>
    <row r="967">
      <c r="B967" s="77"/>
    </row>
    <row r="968">
      <c r="B968" s="77"/>
    </row>
    <row r="969">
      <c r="B969" s="77"/>
    </row>
    <row r="970">
      <c r="B970" s="77"/>
    </row>
    <row r="971">
      <c r="B971" s="77"/>
    </row>
    <row r="972">
      <c r="B972" s="77"/>
    </row>
    <row r="973">
      <c r="B973" s="77"/>
    </row>
    <row r="974">
      <c r="B974" s="77"/>
    </row>
    <row r="975">
      <c r="B975" s="77"/>
    </row>
    <row r="976">
      <c r="B976" s="77"/>
    </row>
    <row r="977">
      <c r="B977" s="77"/>
    </row>
    <row r="978">
      <c r="B978" s="77"/>
    </row>
    <row r="979">
      <c r="B979" s="77"/>
    </row>
    <row r="980">
      <c r="B980" s="77"/>
    </row>
    <row r="981">
      <c r="B981" s="77"/>
    </row>
    <row r="982">
      <c r="B982" s="77"/>
    </row>
    <row r="983">
      <c r="B983" s="77"/>
    </row>
    <row r="984">
      <c r="B984" s="77"/>
    </row>
    <row r="985">
      <c r="B985" s="77"/>
    </row>
    <row r="986">
      <c r="B986" s="77"/>
    </row>
    <row r="987">
      <c r="B987" s="77"/>
    </row>
    <row r="988">
      <c r="B988" s="77"/>
    </row>
    <row r="989">
      <c r="B989" s="77"/>
    </row>
    <row r="990">
      <c r="B990" s="77"/>
    </row>
    <row r="991">
      <c r="B991" s="77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5.88"/>
    <col customWidth="1" min="2" max="2" width="9.75"/>
    <col customWidth="1" min="3" max="3" width="4.88"/>
    <col customWidth="1" min="4" max="4" width="6.25"/>
    <col customWidth="1" min="5" max="5" width="19.38"/>
    <col customWidth="1" min="6" max="6" width="9.63"/>
    <col customWidth="1" min="7" max="7" width="6.63"/>
  </cols>
  <sheetData>
    <row r="1">
      <c r="A1" s="69" t="s">
        <v>55</v>
      </c>
      <c r="B1" s="70" t="s">
        <v>56</v>
      </c>
      <c r="C1" s="60"/>
      <c r="D1" s="71" t="s">
        <v>57</v>
      </c>
      <c r="E1" s="72" t="s">
        <v>58</v>
      </c>
      <c r="F1" s="72" t="s">
        <v>59</v>
      </c>
      <c r="G1" s="71" t="s">
        <v>60</v>
      </c>
      <c r="H1" s="60"/>
    </row>
    <row r="2">
      <c r="A2" s="73" t="str">
        <f t="shared" ref="A2:A27" si="1">if(G2="svk",F2&amp;" "&amp;E2,"")</f>
        <v>Emil Fraštia</v>
      </c>
      <c r="B2" s="74">
        <f t="shared" ref="B2:B27" si="2">IF(G2="svk",COUNTIFS(G$2:G$30,"svk",D$2:D$30,"&lt;"&amp;D2)+1,"")</f>
        <v>1</v>
      </c>
      <c r="C2" s="75"/>
      <c r="D2" s="75">
        <v>1.0</v>
      </c>
      <c r="E2" s="75" t="s">
        <v>75</v>
      </c>
      <c r="F2" s="75" t="s">
        <v>76</v>
      </c>
      <c r="G2" s="75" t="s">
        <v>12</v>
      </c>
    </row>
    <row r="3">
      <c r="A3" s="73" t="str">
        <f t="shared" si="1"/>
        <v>Marek Radovský</v>
      </c>
      <c r="B3" s="74">
        <f t="shared" si="2"/>
        <v>2</v>
      </c>
      <c r="C3" s="75"/>
      <c r="D3" s="75">
        <v>2.0</v>
      </c>
      <c r="E3" s="75" t="s">
        <v>124</v>
      </c>
      <c r="F3" s="75" t="s">
        <v>100</v>
      </c>
      <c r="G3" s="75" t="s">
        <v>12</v>
      </c>
    </row>
    <row r="4">
      <c r="A4" s="73" t="str">
        <f t="shared" si="1"/>
        <v>Peter Piroh</v>
      </c>
      <c r="B4" s="74">
        <f t="shared" si="2"/>
        <v>3</v>
      </c>
      <c r="C4" s="75"/>
      <c r="D4" s="75">
        <v>3.0</v>
      </c>
      <c r="E4" s="75" t="s">
        <v>86</v>
      </c>
      <c r="F4" s="75" t="s">
        <v>87</v>
      </c>
      <c r="G4" s="75" t="s">
        <v>12</v>
      </c>
    </row>
    <row r="5">
      <c r="A5" s="73" t="str">
        <f t="shared" si="1"/>
        <v>Christopher Murphy</v>
      </c>
      <c r="B5" s="74">
        <f t="shared" si="2"/>
        <v>3</v>
      </c>
      <c r="C5" s="75"/>
      <c r="D5" s="75">
        <v>3.0</v>
      </c>
      <c r="E5" s="75" t="s">
        <v>84</v>
      </c>
      <c r="F5" s="75" t="s">
        <v>85</v>
      </c>
      <c r="G5" s="75" t="s">
        <v>12</v>
      </c>
    </row>
    <row r="6">
      <c r="A6" s="73" t="str">
        <f t="shared" si="1"/>
        <v/>
      </c>
      <c r="B6" s="74" t="str">
        <f t="shared" si="2"/>
        <v/>
      </c>
      <c r="C6" s="75"/>
      <c r="D6" s="75">
        <v>5.0</v>
      </c>
      <c r="E6" s="75" t="s">
        <v>142</v>
      </c>
      <c r="F6" s="75" t="s">
        <v>143</v>
      </c>
      <c r="G6" s="75" t="s">
        <v>63</v>
      </c>
    </row>
    <row r="7">
      <c r="A7" s="73" t="str">
        <f t="shared" si="1"/>
        <v>Jaroslav Odrobiňák</v>
      </c>
      <c r="B7" s="74">
        <f t="shared" si="2"/>
        <v>5</v>
      </c>
      <c r="C7" s="75"/>
      <c r="D7" s="75">
        <v>6.0</v>
      </c>
      <c r="E7" s="75" t="s">
        <v>95</v>
      </c>
      <c r="F7" s="75" t="s">
        <v>96</v>
      </c>
      <c r="G7" s="75" t="s">
        <v>12</v>
      </c>
    </row>
    <row r="8">
      <c r="A8" s="73" t="str">
        <f t="shared" si="1"/>
        <v/>
      </c>
      <c r="B8" s="74" t="str">
        <f t="shared" si="2"/>
        <v/>
      </c>
      <c r="C8" s="75"/>
      <c r="D8" s="75">
        <v>7.0</v>
      </c>
      <c r="E8" s="75" t="s">
        <v>144</v>
      </c>
      <c r="F8" s="75" t="s">
        <v>145</v>
      </c>
      <c r="G8" s="75" t="s">
        <v>63</v>
      </c>
    </row>
    <row r="9">
      <c r="A9" s="73" t="str">
        <f t="shared" si="1"/>
        <v>Ondrej Bizub</v>
      </c>
      <c r="B9" s="74">
        <f t="shared" si="2"/>
        <v>6</v>
      </c>
      <c r="C9" s="75"/>
      <c r="D9" s="75">
        <v>8.0</v>
      </c>
      <c r="E9" s="75" t="s">
        <v>146</v>
      </c>
      <c r="F9" s="75" t="s">
        <v>147</v>
      </c>
      <c r="G9" s="75" t="s">
        <v>12</v>
      </c>
    </row>
    <row r="10">
      <c r="A10" s="73" t="str">
        <f t="shared" si="1"/>
        <v/>
      </c>
      <c r="B10" s="74" t="str">
        <f t="shared" si="2"/>
        <v/>
      </c>
      <c r="C10" s="75"/>
      <c r="D10" s="75">
        <v>9.0</v>
      </c>
      <c r="E10" s="75" t="s">
        <v>148</v>
      </c>
      <c r="F10" s="75" t="s">
        <v>149</v>
      </c>
      <c r="G10" s="75" t="s">
        <v>63</v>
      </c>
    </row>
    <row r="11">
      <c r="A11" s="73" t="str">
        <f t="shared" si="1"/>
        <v>Marián Narosi</v>
      </c>
      <c r="B11" s="74">
        <f t="shared" si="2"/>
        <v>7</v>
      </c>
      <c r="C11" s="75"/>
      <c r="D11" s="75">
        <v>10.0</v>
      </c>
      <c r="E11" s="75" t="s">
        <v>150</v>
      </c>
      <c r="F11" s="75" t="s">
        <v>151</v>
      </c>
      <c r="G11" s="75" t="s">
        <v>12</v>
      </c>
    </row>
    <row r="12">
      <c r="A12" s="73" t="str">
        <f t="shared" si="1"/>
        <v>Ján Šuster</v>
      </c>
      <c r="B12" s="74">
        <f t="shared" si="2"/>
        <v>8</v>
      </c>
      <c r="C12" s="75"/>
      <c r="D12" s="75">
        <v>11.0</v>
      </c>
      <c r="E12" s="75" t="s">
        <v>132</v>
      </c>
      <c r="F12" s="75" t="s">
        <v>133</v>
      </c>
      <c r="G12" s="75" t="s">
        <v>12</v>
      </c>
    </row>
    <row r="13">
      <c r="A13" s="73" t="str">
        <f t="shared" si="1"/>
        <v/>
      </c>
      <c r="B13" s="74" t="str">
        <f t="shared" si="2"/>
        <v/>
      </c>
      <c r="C13" s="75"/>
      <c r="D13" s="75">
        <v>12.0</v>
      </c>
      <c r="E13" s="75" t="s">
        <v>67</v>
      </c>
      <c r="F13" s="75" t="s">
        <v>152</v>
      </c>
      <c r="G13" s="75" t="s">
        <v>63</v>
      </c>
    </row>
    <row r="14">
      <c r="A14" s="73" t="str">
        <f t="shared" si="1"/>
        <v>Denis Bartoš</v>
      </c>
      <c r="B14" s="74">
        <f t="shared" si="2"/>
        <v>9</v>
      </c>
      <c r="C14" s="75"/>
      <c r="D14" s="75">
        <v>13.0</v>
      </c>
      <c r="E14" s="75" t="s">
        <v>153</v>
      </c>
      <c r="F14" s="75" t="s">
        <v>154</v>
      </c>
      <c r="G14" s="75" t="s">
        <v>12</v>
      </c>
    </row>
    <row r="15">
      <c r="A15" s="73" t="str">
        <f t="shared" si="1"/>
        <v/>
      </c>
      <c r="B15" s="74" t="str">
        <f t="shared" si="2"/>
        <v/>
      </c>
      <c r="C15" s="75"/>
      <c r="D15" s="75">
        <v>14.0</v>
      </c>
      <c r="E15" s="75" t="s">
        <v>106</v>
      </c>
      <c r="F15" s="75" t="s">
        <v>155</v>
      </c>
      <c r="G15" s="75" t="s">
        <v>63</v>
      </c>
    </row>
    <row r="16">
      <c r="A16" s="73" t="str">
        <f t="shared" si="1"/>
        <v/>
      </c>
      <c r="B16" s="74" t="str">
        <f t="shared" si="2"/>
        <v/>
      </c>
      <c r="C16" s="75"/>
      <c r="D16" s="75">
        <v>15.0</v>
      </c>
      <c r="E16" s="75" t="s">
        <v>156</v>
      </c>
      <c r="F16" s="75" t="s">
        <v>105</v>
      </c>
      <c r="G16" s="75" t="s">
        <v>63</v>
      </c>
    </row>
    <row r="17">
      <c r="A17" s="73" t="str">
        <f t="shared" si="1"/>
        <v>Stanislav Onder</v>
      </c>
      <c r="B17" s="74">
        <f t="shared" si="2"/>
        <v>10</v>
      </c>
      <c r="C17" s="75"/>
      <c r="D17" s="75">
        <v>16.0</v>
      </c>
      <c r="E17" s="75" t="s">
        <v>157</v>
      </c>
      <c r="F17" s="75" t="s">
        <v>158</v>
      </c>
      <c r="G17" s="75" t="s">
        <v>12</v>
      </c>
    </row>
    <row r="18">
      <c r="A18" s="73" t="str">
        <f t="shared" si="1"/>
        <v/>
      </c>
      <c r="B18" s="74" t="str">
        <f t="shared" si="2"/>
        <v/>
      </c>
      <c r="C18" s="75"/>
      <c r="D18" s="75"/>
      <c r="E18" s="75"/>
      <c r="F18" s="75"/>
      <c r="G18" s="75"/>
    </row>
    <row r="19">
      <c r="A19" s="73" t="str">
        <f t="shared" si="1"/>
        <v/>
      </c>
      <c r="B19" s="74" t="str">
        <f t="shared" si="2"/>
        <v/>
      </c>
      <c r="C19" s="75"/>
      <c r="D19" s="75"/>
      <c r="E19" s="75"/>
      <c r="F19" s="75"/>
      <c r="G19" s="75"/>
    </row>
    <row r="20">
      <c r="A20" s="73" t="str">
        <f t="shared" si="1"/>
        <v/>
      </c>
      <c r="B20" s="74" t="str">
        <f t="shared" si="2"/>
        <v/>
      </c>
      <c r="C20" s="75"/>
      <c r="D20" s="75"/>
      <c r="E20" s="75"/>
      <c r="F20" s="75"/>
      <c r="G20" s="75"/>
    </row>
    <row r="21">
      <c r="A21" s="73" t="str">
        <f t="shared" si="1"/>
        <v/>
      </c>
      <c r="B21" s="74" t="str">
        <f t="shared" si="2"/>
        <v/>
      </c>
      <c r="C21" s="75"/>
      <c r="D21" s="75"/>
      <c r="E21" s="75"/>
      <c r="F21" s="75"/>
      <c r="G21" s="75"/>
    </row>
    <row r="22">
      <c r="A22" s="73" t="str">
        <f t="shared" si="1"/>
        <v/>
      </c>
      <c r="B22" s="74" t="str">
        <f t="shared" si="2"/>
        <v/>
      </c>
      <c r="C22" s="75"/>
      <c r="D22" s="75"/>
      <c r="E22" s="75"/>
      <c r="F22" s="75"/>
      <c r="G22" s="75"/>
    </row>
    <row r="23">
      <c r="A23" s="73" t="str">
        <f t="shared" si="1"/>
        <v/>
      </c>
      <c r="B23" s="74" t="str">
        <f t="shared" si="2"/>
        <v/>
      </c>
      <c r="C23" s="75"/>
      <c r="D23" s="75"/>
      <c r="E23" s="75"/>
      <c r="F23" s="75"/>
      <c r="G23" s="75"/>
    </row>
    <row r="24">
      <c r="A24" s="73" t="str">
        <f t="shared" si="1"/>
        <v/>
      </c>
      <c r="B24" s="74" t="str">
        <f t="shared" si="2"/>
        <v/>
      </c>
      <c r="C24" s="76"/>
    </row>
    <row r="25">
      <c r="A25" s="73" t="str">
        <f t="shared" si="1"/>
        <v/>
      </c>
      <c r="B25" s="74" t="str">
        <f t="shared" si="2"/>
        <v/>
      </c>
      <c r="C25" s="76"/>
    </row>
    <row r="26">
      <c r="A26" s="73" t="str">
        <f t="shared" si="1"/>
        <v/>
      </c>
      <c r="B26" s="74" t="str">
        <f t="shared" si="2"/>
        <v/>
      </c>
      <c r="C26" s="76"/>
    </row>
    <row r="27">
      <c r="A27" s="73" t="str">
        <f t="shared" si="1"/>
        <v/>
      </c>
      <c r="B27" s="74" t="str">
        <f t="shared" si="2"/>
        <v/>
      </c>
      <c r="C27" s="76"/>
    </row>
    <row r="28">
      <c r="B28" s="77"/>
    </row>
    <row r="29">
      <c r="B29" s="77"/>
    </row>
    <row r="30">
      <c r="B30" s="77"/>
    </row>
    <row r="31">
      <c r="A31" s="78"/>
      <c r="B31" s="79"/>
      <c r="C31" s="78"/>
      <c r="D31" s="78"/>
      <c r="E31" s="78"/>
      <c r="F31" s="78"/>
      <c r="G31" s="78"/>
      <c r="H31" s="78"/>
    </row>
    <row r="32">
      <c r="B32" s="77"/>
    </row>
    <row r="33">
      <c r="A33" s="69" t="s">
        <v>55</v>
      </c>
      <c r="B33" s="70" t="s">
        <v>56</v>
      </c>
      <c r="C33" s="80"/>
      <c r="D33" s="80"/>
      <c r="E33" s="60"/>
      <c r="F33" s="81"/>
      <c r="G33" s="60"/>
      <c r="H33" s="60"/>
    </row>
    <row r="34">
      <c r="A34" s="73" t="str">
        <f t="shared" ref="A34:A38" si="3">if(G34="svk",F34&amp;" "&amp;E34,"")</f>
        <v>Rebeka Gabčíková</v>
      </c>
      <c r="B34" s="74">
        <f t="shared" ref="B34:B38" si="4">IF(G34="svk",COUNTIFS(G$34:G$50,"svk",D$34:D$50,"&lt;"&amp;D34)+1,"")</f>
        <v>1</v>
      </c>
      <c r="C34" s="60"/>
      <c r="D34" s="75">
        <v>1.0</v>
      </c>
      <c r="E34" s="75" t="s">
        <v>117</v>
      </c>
      <c r="F34" s="82" t="s">
        <v>118</v>
      </c>
      <c r="G34" s="75" t="s">
        <v>12</v>
      </c>
    </row>
    <row r="35">
      <c r="A35" s="73" t="str">
        <f t="shared" si="3"/>
        <v>Ľubica Čechová</v>
      </c>
      <c r="B35" s="74">
        <f t="shared" si="4"/>
        <v>2</v>
      </c>
      <c r="C35" s="60"/>
      <c r="D35" s="75">
        <v>2.0</v>
      </c>
      <c r="E35" s="75" t="s">
        <v>159</v>
      </c>
      <c r="F35" s="82" t="s">
        <v>160</v>
      </c>
      <c r="G35" s="75" t="s">
        <v>12</v>
      </c>
    </row>
    <row r="36">
      <c r="A36" s="73" t="str">
        <f t="shared" si="3"/>
        <v/>
      </c>
      <c r="B36" s="74" t="str">
        <f t="shared" si="4"/>
        <v/>
      </c>
      <c r="C36" s="60"/>
      <c r="D36" s="75">
        <v>3.0</v>
      </c>
      <c r="E36" s="75" t="s">
        <v>161</v>
      </c>
      <c r="F36" s="82" t="s">
        <v>162</v>
      </c>
      <c r="G36" s="75" t="s">
        <v>63</v>
      </c>
    </row>
    <row r="37">
      <c r="A37" s="73" t="str">
        <f t="shared" si="3"/>
        <v/>
      </c>
      <c r="B37" s="74" t="str">
        <f t="shared" si="4"/>
        <v/>
      </c>
      <c r="C37" s="60"/>
      <c r="D37" s="75"/>
      <c r="E37" s="75"/>
      <c r="F37" s="82"/>
      <c r="G37" s="75"/>
    </row>
    <row r="38">
      <c r="A38" s="73" t="str">
        <f t="shared" si="3"/>
        <v/>
      </c>
      <c r="B38" s="74" t="str">
        <f t="shared" si="4"/>
        <v/>
      </c>
      <c r="C38" s="60"/>
      <c r="D38" s="75"/>
      <c r="E38" s="75"/>
      <c r="F38" s="82"/>
      <c r="G38" s="75"/>
    </row>
    <row r="39">
      <c r="A39" s="83" t="str">
        <f t="shared" ref="A39:A44" si="5">if(G39="svk",TRIM(LEFT(E39, FIND("^",SUBSTITUTE(E39, " ", "^",2)&amp;"^"))),"")</f>
        <v/>
      </c>
      <c r="B39" s="84" t="str">
        <f t="shared" ref="B39:B44" si="6">IF(G39="svk",COUNTIFS(G$34:G$44,"svk",D$34:D$44,"&lt;"&amp;D39)+1,"")</f>
        <v/>
      </c>
      <c r="C39" s="60"/>
      <c r="D39" s="60"/>
      <c r="E39" s="60"/>
      <c r="F39" s="81"/>
      <c r="G39" s="60"/>
    </row>
    <row r="40">
      <c r="A40" s="83" t="str">
        <f t="shared" si="5"/>
        <v/>
      </c>
      <c r="B40" s="84" t="str">
        <f t="shared" si="6"/>
        <v/>
      </c>
      <c r="C40" s="60"/>
      <c r="D40" s="60"/>
      <c r="E40" s="60"/>
      <c r="F40" s="81"/>
      <c r="G40" s="60"/>
    </row>
    <row r="41">
      <c r="A41" s="83" t="str">
        <f t="shared" si="5"/>
        <v/>
      </c>
      <c r="B41" s="84" t="str">
        <f t="shared" si="6"/>
        <v/>
      </c>
      <c r="C41" s="60"/>
      <c r="D41" s="60"/>
      <c r="E41" s="60"/>
      <c r="F41" s="81"/>
      <c r="G41" s="60"/>
    </row>
    <row r="42">
      <c r="A42" s="83" t="str">
        <f t="shared" si="5"/>
        <v/>
      </c>
      <c r="B42" s="84" t="str">
        <f t="shared" si="6"/>
        <v/>
      </c>
      <c r="C42" s="60"/>
      <c r="D42" s="60"/>
      <c r="E42" s="60"/>
      <c r="F42" s="81"/>
      <c r="G42" s="60"/>
    </row>
    <row r="43">
      <c r="A43" s="83" t="str">
        <f t="shared" si="5"/>
        <v/>
      </c>
      <c r="B43" s="84" t="str">
        <f t="shared" si="6"/>
        <v/>
      </c>
      <c r="C43" s="60"/>
      <c r="D43" s="60"/>
      <c r="E43" s="60"/>
      <c r="F43" s="81"/>
      <c r="G43" s="60"/>
    </row>
    <row r="44">
      <c r="A44" s="83" t="str">
        <f t="shared" si="5"/>
        <v/>
      </c>
      <c r="B44" s="84" t="str">
        <f t="shared" si="6"/>
        <v/>
      </c>
      <c r="C44" s="60"/>
      <c r="D44" s="60"/>
      <c r="E44" s="60"/>
      <c r="F44" s="81"/>
      <c r="G44" s="60"/>
    </row>
    <row r="45">
      <c r="B45" s="77"/>
    </row>
    <row r="46">
      <c r="B46" s="77"/>
    </row>
    <row r="47">
      <c r="B47" s="77"/>
    </row>
    <row r="48">
      <c r="B48" s="77"/>
    </row>
    <row r="49">
      <c r="B49" s="77"/>
    </row>
    <row r="50">
      <c r="B50" s="77"/>
    </row>
    <row r="51">
      <c r="B51" s="77"/>
    </row>
    <row r="52">
      <c r="B52" s="77"/>
    </row>
    <row r="53">
      <c r="B53" s="77"/>
    </row>
    <row r="54">
      <c r="B54" s="77"/>
    </row>
    <row r="55">
      <c r="B55" s="77"/>
    </row>
    <row r="56">
      <c r="B56" s="77"/>
    </row>
    <row r="57">
      <c r="B57" s="77"/>
    </row>
    <row r="58">
      <c r="B58" s="77"/>
    </row>
    <row r="59">
      <c r="B59" s="77"/>
    </row>
    <row r="60">
      <c r="B60" s="77"/>
    </row>
    <row r="61">
      <c r="B61" s="77"/>
    </row>
    <row r="62">
      <c r="B62" s="77"/>
    </row>
    <row r="63">
      <c r="B63" s="77"/>
    </row>
    <row r="64">
      <c r="B64" s="77"/>
    </row>
    <row r="65">
      <c r="B65" s="77"/>
    </row>
    <row r="66">
      <c r="B66" s="77"/>
    </row>
    <row r="67">
      <c r="B67" s="77"/>
    </row>
    <row r="68">
      <c r="B68" s="77"/>
    </row>
    <row r="69">
      <c r="B69" s="77"/>
    </row>
    <row r="70">
      <c r="B70" s="77"/>
    </row>
    <row r="71">
      <c r="B71" s="77"/>
    </row>
    <row r="72">
      <c r="B72" s="77"/>
    </row>
    <row r="73">
      <c r="B73" s="77"/>
    </row>
    <row r="74">
      <c r="B74" s="77"/>
    </row>
    <row r="75">
      <c r="B75" s="77"/>
    </row>
    <row r="76">
      <c r="B76" s="77"/>
    </row>
    <row r="77">
      <c r="B77" s="77"/>
    </row>
    <row r="78">
      <c r="B78" s="77"/>
    </row>
    <row r="79">
      <c r="B79" s="77"/>
    </row>
    <row r="80">
      <c r="B80" s="77"/>
    </row>
    <row r="81">
      <c r="B81" s="77"/>
    </row>
    <row r="82">
      <c r="B82" s="77"/>
    </row>
    <row r="83">
      <c r="B83" s="77"/>
    </row>
    <row r="84">
      <c r="B84" s="77"/>
    </row>
    <row r="85">
      <c r="B85" s="77"/>
    </row>
    <row r="86">
      <c r="B86" s="77"/>
    </row>
    <row r="87">
      <c r="B87" s="77"/>
    </row>
    <row r="88">
      <c r="B88" s="77"/>
    </row>
    <row r="89">
      <c r="B89" s="77"/>
    </row>
    <row r="90">
      <c r="B90" s="77"/>
    </row>
    <row r="91">
      <c r="B91" s="77"/>
    </row>
    <row r="92">
      <c r="B92" s="77"/>
    </row>
    <row r="93">
      <c r="B93" s="77"/>
    </row>
    <row r="94">
      <c r="B94" s="77"/>
    </row>
    <row r="95">
      <c r="B95" s="77"/>
    </row>
    <row r="96">
      <c r="B96" s="77"/>
    </row>
    <row r="97">
      <c r="B97" s="77"/>
    </row>
    <row r="98">
      <c r="B98" s="77"/>
    </row>
    <row r="99">
      <c r="B99" s="77"/>
    </row>
    <row r="100">
      <c r="B100" s="77"/>
    </row>
    <row r="101">
      <c r="B101" s="77"/>
    </row>
    <row r="102">
      <c r="B102" s="77"/>
    </row>
    <row r="103">
      <c r="B103" s="77"/>
    </row>
    <row r="104">
      <c r="B104" s="77"/>
    </row>
    <row r="105">
      <c r="B105" s="77"/>
    </row>
    <row r="106">
      <c r="B106" s="77"/>
    </row>
    <row r="107">
      <c r="B107" s="77"/>
    </row>
    <row r="108">
      <c r="B108" s="77"/>
    </row>
    <row r="109">
      <c r="B109" s="77"/>
    </row>
    <row r="110">
      <c r="B110" s="77"/>
    </row>
    <row r="111">
      <c r="B111" s="77"/>
    </row>
    <row r="112">
      <c r="B112" s="77"/>
    </row>
    <row r="113">
      <c r="B113" s="77"/>
    </row>
    <row r="114">
      <c r="B114" s="77"/>
    </row>
    <row r="115">
      <c r="B115" s="77"/>
    </row>
    <row r="116">
      <c r="B116" s="77"/>
    </row>
    <row r="117">
      <c r="B117" s="77"/>
    </row>
    <row r="118">
      <c r="B118" s="77"/>
    </row>
    <row r="119">
      <c r="B119" s="77"/>
    </row>
    <row r="120">
      <c r="B120" s="77"/>
    </row>
    <row r="121">
      <c r="B121" s="77"/>
    </row>
    <row r="122">
      <c r="B122" s="77"/>
    </row>
    <row r="123">
      <c r="B123" s="77"/>
    </row>
    <row r="124">
      <c r="B124" s="77"/>
    </row>
    <row r="125">
      <c r="B125" s="77"/>
    </row>
    <row r="126">
      <c r="B126" s="77"/>
    </row>
    <row r="127">
      <c r="B127" s="77"/>
    </row>
    <row r="128">
      <c r="B128" s="77"/>
    </row>
    <row r="129">
      <c r="B129" s="77"/>
    </row>
    <row r="130">
      <c r="B130" s="77"/>
    </row>
    <row r="131">
      <c r="B131" s="77"/>
    </row>
    <row r="132">
      <c r="B132" s="77"/>
    </row>
    <row r="133">
      <c r="B133" s="77"/>
    </row>
    <row r="134">
      <c r="B134" s="77"/>
    </row>
    <row r="135">
      <c r="B135" s="77"/>
    </row>
    <row r="136">
      <c r="B136" s="77"/>
    </row>
    <row r="137">
      <c r="B137" s="77"/>
    </row>
    <row r="138">
      <c r="B138" s="77"/>
    </row>
    <row r="139">
      <c r="B139" s="77"/>
    </row>
    <row r="140">
      <c r="B140" s="77"/>
    </row>
    <row r="141">
      <c r="B141" s="77"/>
    </row>
    <row r="142">
      <c r="B142" s="77"/>
    </row>
    <row r="143">
      <c r="B143" s="77"/>
    </row>
    <row r="144">
      <c r="B144" s="77"/>
    </row>
    <row r="145">
      <c r="B145" s="77"/>
    </row>
    <row r="146">
      <c r="B146" s="77"/>
    </row>
    <row r="147">
      <c r="B147" s="77"/>
    </row>
    <row r="148">
      <c r="B148" s="77"/>
    </row>
    <row r="149">
      <c r="B149" s="77"/>
    </row>
    <row r="150">
      <c r="B150" s="77"/>
    </row>
    <row r="151">
      <c r="B151" s="77"/>
    </row>
    <row r="152">
      <c r="B152" s="77"/>
    </row>
    <row r="153">
      <c r="B153" s="77"/>
    </row>
    <row r="154">
      <c r="B154" s="77"/>
    </row>
    <row r="155">
      <c r="B155" s="77"/>
    </row>
    <row r="156">
      <c r="B156" s="77"/>
    </row>
    <row r="157">
      <c r="B157" s="77"/>
    </row>
    <row r="158">
      <c r="B158" s="77"/>
    </row>
    <row r="159">
      <c r="B159" s="77"/>
    </row>
    <row r="160">
      <c r="B160" s="77"/>
    </row>
    <row r="161">
      <c r="B161" s="77"/>
    </row>
    <row r="162">
      <c r="B162" s="77"/>
    </row>
    <row r="163">
      <c r="B163" s="77"/>
    </row>
    <row r="164">
      <c r="B164" s="77"/>
    </row>
    <row r="165">
      <c r="B165" s="77"/>
    </row>
    <row r="166">
      <c r="B166" s="77"/>
    </row>
    <row r="167">
      <c r="B167" s="77"/>
    </row>
    <row r="168">
      <c r="B168" s="77"/>
    </row>
    <row r="169">
      <c r="B169" s="77"/>
    </row>
    <row r="170">
      <c r="B170" s="77"/>
    </row>
    <row r="171">
      <c r="B171" s="77"/>
    </row>
    <row r="172">
      <c r="B172" s="77"/>
    </row>
    <row r="173">
      <c r="B173" s="77"/>
    </row>
    <row r="174">
      <c r="B174" s="77"/>
    </row>
    <row r="175">
      <c r="B175" s="77"/>
    </row>
    <row r="176">
      <c r="B176" s="77"/>
    </row>
    <row r="177">
      <c r="B177" s="77"/>
    </row>
    <row r="178">
      <c r="B178" s="77"/>
    </row>
    <row r="179">
      <c r="B179" s="77"/>
    </row>
    <row r="180">
      <c r="B180" s="77"/>
    </row>
    <row r="181">
      <c r="B181" s="77"/>
    </row>
    <row r="182">
      <c r="B182" s="77"/>
    </row>
    <row r="183">
      <c r="B183" s="77"/>
    </row>
    <row r="184">
      <c r="B184" s="77"/>
    </row>
    <row r="185">
      <c r="B185" s="77"/>
    </row>
    <row r="186">
      <c r="B186" s="77"/>
    </row>
    <row r="187">
      <c r="B187" s="77"/>
    </row>
    <row r="188">
      <c r="B188" s="77"/>
    </row>
    <row r="189">
      <c r="B189" s="77"/>
    </row>
    <row r="190">
      <c r="B190" s="77"/>
    </row>
    <row r="191">
      <c r="B191" s="77"/>
    </row>
    <row r="192">
      <c r="B192" s="77"/>
    </row>
    <row r="193">
      <c r="B193" s="77"/>
    </row>
    <row r="194">
      <c r="B194" s="77"/>
    </row>
    <row r="195">
      <c r="B195" s="77"/>
    </row>
    <row r="196">
      <c r="B196" s="77"/>
    </row>
    <row r="197">
      <c r="B197" s="77"/>
    </row>
    <row r="198">
      <c r="B198" s="77"/>
    </row>
    <row r="199">
      <c r="B199" s="77"/>
    </row>
    <row r="200">
      <c r="B200" s="77"/>
    </row>
    <row r="201">
      <c r="B201" s="77"/>
    </row>
    <row r="202">
      <c r="B202" s="77"/>
    </row>
    <row r="203">
      <c r="B203" s="77"/>
    </row>
    <row r="204">
      <c r="B204" s="77"/>
    </row>
    <row r="205">
      <c r="B205" s="77"/>
    </row>
    <row r="206">
      <c r="B206" s="77"/>
    </row>
    <row r="207">
      <c r="B207" s="77"/>
    </row>
    <row r="208">
      <c r="B208" s="77"/>
    </row>
    <row r="209">
      <c r="B209" s="77"/>
    </row>
    <row r="210">
      <c r="B210" s="77"/>
    </row>
    <row r="211">
      <c r="B211" s="77"/>
    </row>
    <row r="212">
      <c r="B212" s="77"/>
    </row>
    <row r="213">
      <c r="B213" s="77"/>
    </row>
    <row r="214">
      <c r="B214" s="77"/>
    </row>
    <row r="215">
      <c r="B215" s="77"/>
    </row>
    <row r="216">
      <c r="B216" s="77"/>
    </row>
    <row r="217">
      <c r="B217" s="77"/>
    </row>
    <row r="218">
      <c r="B218" s="77"/>
    </row>
    <row r="219">
      <c r="B219" s="77"/>
    </row>
    <row r="220">
      <c r="B220" s="77"/>
    </row>
    <row r="221">
      <c r="B221" s="77"/>
    </row>
    <row r="222">
      <c r="B222" s="77"/>
    </row>
    <row r="223">
      <c r="B223" s="77"/>
    </row>
    <row r="224">
      <c r="B224" s="77"/>
    </row>
    <row r="225">
      <c r="B225" s="77"/>
    </row>
    <row r="226">
      <c r="B226" s="77"/>
    </row>
    <row r="227">
      <c r="B227" s="77"/>
    </row>
    <row r="228">
      <c r="B228" s="77"/>
    </row>
    <row r="229">
      <c r="B229" s="77"/>
    </row>
    <row r="230">
      <c r="B230" s="77"/>
    </row>
    <row r="231">
      <c r="B231" s="77"/>
    </row>
    <row r="232">
      <c r="B232" s="77"/>
    </row>
    <row r="233">
      <c r="B233" s="77"/>
    </row>
    <row r="234">
      <c r="B234" s="77"/>
    </row>
    <row r="235">
      <c r="B235" s="77"/>
    </row>
    <row r="236">
      <c r="B236" s="77"/>
    </row>
    <row r="237">
      <c r="B237" s="77"/>
    </row>
    <row r="238">
      <c r="B238" s="77"/>
    </row>
    <row r="239">
      <c r="B239" s="77"/>
    </row>
    <row r="240">
      <c r="B240" s="77"/>
    </row>
    <row r="241">
      <c r="B241" s="77"/>
    </row>
    <row r="242">
      <c r="B242" s="77"/>
    </row>
    <row r="243">
      <c r="B243" s="77"/>
    </row>
    <row r="244">
      <c r="B244" s="77"/>
    </row>
    <row r="245">
      <c r="B245" s="77"/>
    </row>
    <row r="246">
      <c r="B246" s="77"/>
    </row>
    <row r="247">
      <c r="B247" s="77"/>
    </row>
    <row r="248">
      <c r="B248" s="77"/>
    </row>
    <row r="249">
      <c r="B249" s="77"/>
    </row>
    <row r="250">
      <c r="B250" s="77"/>
    </row>
    <row r="251">
      <c r="B251" s="77"/>
    </row>
    <row r="252">
      <c r="B252" s="77"/>
    </row>
    <row r="253">
      <c r="B253" s="77"/>
    </row>
    <row r="254">
      <c r="B254" s="77"/>
    </row>
    <row r="255">
      <c r="B255" s="77"/>
    </row>
    <row r="256">
      <c r="B256" s="77"/>
    </row>
    <row r="257">
      <c r="B257" s="77"/>
    </row>
    <row r="258">
      <c r="B258" s="77"/>
    </row>
    <row r="259">
      <c r="B259" s="77"/>
    </row>
    <row r="260">
      <c r="B260" s="77"/>
    </row>
    <row r="261">
      <c r="B261" s="77"/>
    </row>
    <row r="262">
      <c r="B262" s="77"/>
    </row>
    <row r="263">
      <c r="B263" s="77"/>
    </row>
    <row r="264">
      <c r="B264" s="77"/>
    </row>
    <row r="265">
      <c r="B265" s="77"/>
    </row>
    <row r="266">
      <c r="B266" s="77"/>
    </row>
    <row r="267">
      <c r="B267" s="77"/>
    </row>
    <row r="268">
      <c r="B268" s="77"/>
    </row>
    <row r="269">
      <c r="B269" s="77"/>
    </row>
    <row r="270">
      <c r="B270" s="77"/>
    </row>
    <row r="271">
      <c r="B271" s="77"/>
    </row>
    <row r="272">
      <c r="B272" s="77"/>
    </row>
    <row r="273">
      <c r="B273" s="77"/>
    </row>
    <row r="274">
      <c r="B274" s="77"/>
    </row>
    <row r="275">
      <c r="B275" s="77"/>
    </row>
    <row r="276">
      <c r="B276" s="77"/>
    </row>
    <row r="277">
      <c r="B277" s="77"/>
    </row>
    <row r="278">
      <c r="B278" s="77"/>
    </row>
    <row r="279">
      <c r="B279" s="77"/>
    </row>
    <row r="280">
      <c r="B280" s="77"/>
    </row>
    <row r="281">
      <c r="B281" s="77"/>
    </row>
    <row r="282">
      <c r="B282" s="77"/>
    </row>
    <row r="283">
      <c r="B283" s="77"/>
    </row>
    <row r="284">
      <c r="B284" s="77"/>
    </row>
    <row r="285">
      <c r="B285" s="77"/>
    </row>
    <row r="286">
      <c r="B286" s="77"/>
    </row>
    <row r="287">
      <c r="B287" s="77"/>
    </row>
    <row r="288">
      <c r="B288" s="77"/>
    </row>
    <row r="289">
      <c r="B289" s="77"/>
    </row>
    <row r="290">
      <c r="B290" s="77"/>
    </row>
    <row r="291">
      <c r="B291" s="77"/>
    </row>
    <row r="292">
      <c r="B292" s="77"/>
    </row>
    <row r="293">
      <c r="B293" s="77"/>
    </row>
    <row r="294">
      <c r="B294" s="77"/>
    </row>
    <row r="295">
      <c r="B295" s="77"/>
    </row>
    <row r="296">
      <c r="B296" s="77"/>
    </row>
    <row r="297">
      <c r="B297" s="77"/>
    </row>
    <row r="298">
      <c r="B298" s="77"/>
    </row>
    <row r="299">
      <c r="B299" s="77"/>
    </row>
    <row r="300">
      <c r="B300" s="77"/>
    </row>
    <row r="301">
      <c r="B301" s="77"/>
    </row>
    <row r="302">
      <c r="B302" s="77"/>
    </row>
    <row r="303">
      <c r="B303" s="77"/>
    </row>
    <row r="304">
      <c r="B304" s="77"/>
    </row>
    <row r="305">
      <c r="B305" s="77"/>
    </row>
    <row r="306">
      <c r="B306" s="77"/>
    </row>
    <row r="307">
      <c r="B307" s="77"/>
    </row>
    <row r="308">
      <c r="B308" s="77"/>
    </row>
    <row r="309">
      <c r="B309" s="77"/>
    </row>
    <row r="310">
      <c r="B310" s="77"/>
    </row>
    <row r="311">
      <c r="B311" s="77"/>
    </row>
    <row r="312">
      <c r="B312" s="77"/>
    </row>
    <row r="313">
      <c r="B313" s="77"/>
    </row>
    <row r="314">
      <c r="B314" s="77"/>
    </row>
    <row r="315">
      <c r="B315" s="77"/>
    </row>
    <row r="316">
      <c r="B316" s="77"/>
    </row>
    <row r="317">
      <c r="B317" s="77"/>
    </row>
    <row r="318">
      <c r="B318" s="77"/>
    </row>
    <row r="319">
      <c r="B319" s="77"/>
    </row>
    <row r="320">
      <c r="B320" s="77"/>
    </row>
    <row r="321">
      <c r="B321" s="77"/>
    </row>
    <row r="322">
      <c r="B322" s="77"/>
    </row>
    <row r="323">
      <c r="B323" s="77"/>
    </row>
    <row r="324">
      <c r="B324" s="77"/>
    </row>
    <row r="325">
      <c r="B325" s="77"/>
    </row>
    <row r="326">
      <c r="B326" s="77"/>
    </row>
    <row r="327">
      <c r="B327" s="77"/>
    </row>
    <row r="328">
      <c r="B328" s="77"/>
    </row>
    <row r="329">
      <c r="B329" s="77"/>
    </row>
    <row r="330">
      <c r="B330" s="77"/>
    </row>
    <row r="331">
      <c r="B331" s="77"/>
    </row>
    <row r="332">
      <c r="B332" s="77"/>
    </row>
    <row r="333">
      <c r="B333" s="77"/>
    </row>
    <row r="334">
      <c r="B334" s="77"/>
    </row>
    <row r="335">
      <c r="B335" s="77"/>
    </row>
    <row r="336">
      <c r="B336" s="77"/>
    </row>
    <row r="337">
      <c r="B337" s="77"/>
    </row>
    <row r="338">
      <c r="B338" s="77"/>
    </row>
    <row r="339">
      <c r="B339" s="77"/>
    </row>
    <row r="340">
      <c r="B340" s="77"/>
    </row>
    <row r="341">
      <c r="B341" s="77"/>
    </row>
    <row r="342">
      <c r="B342" s="77"/>
    </row>
    <row r="343">
      <c r="B343" s="77"/>
    </row>
    <row r="344">
      <c r="B344" s="77"/>
    </row>
    <row r="345">
      <c r="B345" s="77"/>
    </row>
    <row r="346">
      <c r="B346" s="77"/>
    </row>
    <row r="347">
      <c r="B347" s="77"/>
    </row>
    <row r="348">
      <c r="B348" s="77"/>
    </row>
    <row r="349">
      <c r="B349" s="77"/>
    </row>
    <row r="350">
      <c r="B350" s="77"/>
    </row>
    <row r="351">
      <c r="B351" s="77"/>
    </row>
    <row r="352">
      <c r="B352" s="77"/>
    </row>
    <row r="353">
      <c r="B353" s="77"/>
    </row>
    <row r="354">
      <c r="B354" s="77"/>
    </row>
    <row r="355">
      <c r="B355" s="77"/>
    </row>
    <row r="356">
      <c r="B356" s="77"/>
    </row>
    <row r="357">
      <c r="B357" s="77"/>
    </row>
    <row r="358">
      <c r="B358" s="77"/>
    </row>
    <row r="359">
      <c r="B359" s="77"/>
    </row>
    <row r="360">
      <c r="B360" s="77"/>
    </row>
    <row r="361">
      <c r="B361" s="77"/>
    </row>
    <row r="362">
      <c r="B362" s="77"/>
    </row>
    <row r="363">
      <c r="B363" s="77"/>
    </row>
    <row r="364">
      <c r="B364" s="77"/>
    </row>
    <row r="365">
      <c r="B365" s="77"/>
    </row>
    <row r="366">
      <c r="B366" s="77"/>
    </row>
    <row r="367">
      <c r="B367" s="77"/>
    </row>
    <row r="368">
      <c r="B368" s="77"/>
    </row>
    <row r="369">
      <c r="B369" s="77"/>
    </row>
    <row r="370">
      <c r="B370" s="77"/>
    </row>
    <row r="371">
      <c r="B371" s="77"/>
    </row>
    <row r="372">
      <c r="B372" s="77"/>
    </row>
    <row r="373">
      <c r="B373" s="77"/>
    </row>
    <row r="374">
      <c r="B374" s="77"/>
    </row>
    <row r="375">
      <c r="B375" s="77"/>
    </row>
    <row r="376">
      <c r="B376" s="77"/>
    </row>
    <row r="377">
      <c r="B377" s="77"/>
    </row>
    <row r="378">
      <c r="B378" s="77"/>
    </row>
    <row r="379">
      <c r="B379" s="77"/>
    </row>
    <row r="380">
      <c r="B380" s="77"/>
    </row>
    <row r="381">
      <c r="B381" s="77"/>
    </row>
    <row r="382">
      <c r="B382" s="77"/>
    </row>
    <row r="383">
      <c r="B383" s="77"/>
    </row>
    <row r="384">
      <c r="B384" s="77"/>
    </row>
    <row r="385">
      <c r="B385" s="77"/>
    </row>
    <row r="386">
      <c r="B386" s="77"/>
    </row>
    <row r="387">
      <c r="B387" s="77"/>
    </row>
    <row r="388">
      <c r="B388" s="77"/>
    </row>
    <row r="389">
      <c r="B389" s="77"/>
    </row>
    <row r="390">
      <c r="B390" s="77"/>
    </row>
    <row r="391">
      <c r="B391" s="77"/>
    </row>
    <row r="392">
      <c r="B392" s="77"/>
    </row>
    <row r="393">
      <c r="B393" s="77"/>
    </row>
    <row r="394">
      <c r="B394" s="77"/>
    </row>
    <row r="395">
      <c r="B395" s="77"/>
    </row>
    <row r="396">
      <c r="B396" s="77"/>
    </row>
    <row r="397">
      <c r="B397" s="77"/>
    </row>
    <row r="398">
      <c r="B398" s="77"/>
    </row>
    <row r="399">
      <c r="B399" s="77"/>
    </row>
    <row r="400">
      <c r="B400" s="77"/>
    </row>
    <row r="401">
      <c r="B401" s="77"/>
    </row>
    <row r="402">
      <c r="B402" s="77"/>
    </row>
    <row r="403">
      <c r="B403" s="77"/>
    </row>
    <row r="404">
      <c r="B404" s="77"/>
    </row>
    <row r="405">
      <c r="B405" s="77"/>
    </row>
    <row r="406">
      <c r="B406" s="77"/>
    </row>
    <row r="407">
      <c r="B407" s="77"/>
    </row>
    <row r="408">
      <c r="B408" s="77"/>
    </row>
    <row r="409">
      <c r="B409" s="77"/>
    </row>
    <row r="410">
      <c r="B410" s="77"/>
    </row>
    <row r="411">
      <c r="B411" s="77"/>
    </row>
    <row r="412">
      <c r="B412" s="77"/>
    </row>
    <row r="413">
      <c r="B413" s="77"/>
    </row>
    <row r="414">
      <c r="B414" s="77"/>
    </row>
    <row r="415">
      <c r="B415" s="77"/>
    </row>
    <row r="416">
      <c r="B416" s="77"/>
    </row>
    <row r="417">
      <c r="B417" s="77"/>
    </row>
    <row r="418">
      <c r="B418" s="77"/>
    </row>
    <row r="419">
      <c r="B419" s="77"/>
    </row>
    <row r="420">
      <c r="B420" s="77"/>
    </row>
    <row r="421">
      <c r="B421" s="77"/>
    </row>
    <row r="422">
      <c r="B422" s="77"/>
    </row>
    <row r="423">
      <c r="B423" s="77"/>
    </row>
    <row r="424">
      <c r="B424" s="77"/>
    </row>
    <row r="425">
      <c r="B425" s="77"/>
    </row>
    <row r="426">
      <c r="B426" s="77"/>
    </row>
    <row r="427">
      <c r="B427" s="77"/>
    </row>
    <row r="428">
      <c r="B428" s="77"/>
    </row>
    <row r="429">
      <c r="B429" s="77"/>
    </row>
    <row r="430">
      <c r="B430" s="77"/>
    </row>
    <row r="431">
      <c r="B431" s="77"/>
    </row>
    <row r="432">
      <c r="B432" s="77"/>
    </row>
    <row r="433">
      <c r="B433" s="77"/>
    </row>
    <row r="434">
      <c r="B434" s="77"/>
    </row>
    <row r="435">
      <c r="B435" s="77"/>
    </row>
    <row r="436">
      <c r="B436" s="77"/>
    </row>
    <row r="437">
      <c r="B437" s="77"/>
    </row>
    <row r="438">
      <c r="B438" s="77"/>
    </row>
    <row r="439">
      <c r="B439" s="77"/>
    </row>
    <row r="440">
      <c r="B440" s="77"/>
    </row>
    <row r="441">
      <c r="B441" s="77"/>
    </row>
    <row r="442">
      <c r="B442" s="77"/>
    </row>
    <row r="443">
      <c r="B443" s="77"/>
    </row>
    <row r="444">
      <c r="B444" s="77"/>
    </row>
    <row r="445">
      <c r="B445" s="77"/>
    </row>
    <row r="446">
      <c r="B446" s="77"/>
    </row>
    <row r="447">
      <c r="B447" s="77"/>
    </row>
    <row r="448">
      <c r="B448" s="77"/>
    </row>
    <row r="449">
      <c r="B449" s="77"/>
    </row>
    <row r="450">
      <c r="B450" s="77"/>
    </row>
    <row r="451">
      <c r="B451" s="77"/>
    </row>
    <row r="452">
      <c r="B452" s="77"/>
    </row>
    <row r="453">
      <c r="B453" s="77"/>
    </row>
    <row r="454">
      <c r="B454" s="77"/>
    </row>
    <row r="455">
      <c r="B455" s="77"/>
    </row>
    <row r="456">
      <c r="B456" s="77"/>
    </row>
    <row r="457">
      <c r="B457" s="77"/>
    </row>
    <row r="458">
      <c r="B458" s="77"/>
    </row>
    <row r="459">
      <c r="B459" s="77"/>
    </row>
    <row r="460">
      <c r="B460" s="77"/>
    </row>
    <row r="461">
      <c r="B461" s="77"/>
    </row>
    <row r="462">
      <c r="B462" s="77"/>
    </row>
    <row r="463">
      <c r="B463" s="77"/>
    </row>
    <row r="464">
      <c r="B464" s="77"/>
    </row>
    <row r="465">
      <c r="B465" s="77"/>
    </row>
    <row r="466">
      <c r="B466" s="77"/>
    </row>
    <row r="467">
      <c r="B467" s="77"/>
    </row>
    <row r="468">
      <c r="B468" s="77"/>
    </row>
    <row r="469">
      <c r="B469" s="77"/>
    </row>
    <row r="470">
      <c r="B470" s="77"/>
    </row>
    <row r="471">
      <c r="B471" s="77"/>
    </row>
    <row r="472">
      <c r="B472" s="77"/>
    </row>
    <row r="473">
      <c r="B473" s="77"/>
    </row>
    <row r="474">
      <c r="B474" s="77"/>
    </row>
    <row r="475">
      <c r="B475" s="77"/>
    </row>
    <row r="476">
      <c r="B476" s="77"/>
    </row>
    <row r="477">
      <c r="B477" s="77"/>
    </row>
    <row r="478">
      <c r="B478" s="77"/>
    </row>
    <row r="479">
      <c r="B479" s="77"/>
    </row>
    <row r="480">
      <c r="B480" s="77"/>
    </row>
    <row r="481">
      <c r="B481" s="77"/>
    </row>
    <row r="482">
      <c r="B482" s="77"/>
    </row>
    <row r="483">
      <c r="B483" s="77"/>
    </row>
    <row r="484">
      <c r="B484" s="77"/>
    </row>
    <row r="485">
      <c r="B485" s="77"/>
    </row>
    <row r="486">
      <c r="B486" s="77"/>
    </row>
    <row r="487">
      <c r="B487" s="77"/>
    </row>
    <row r="488">
      <c r="B488" s="77"/>
    </row>
    <row r="489">
      <c r="B489" s="77"/>
    </row>
    <row r="490">
      <c r="B490" s="77"/>
    </row>
    <row r="491">
      <c r="B491" s="77"/>
    </row>
    <row r="492">
      <c r="B492" s="77"/>
    </row>
    <row r="493">
      <c r="B493" s="77"/>
    </row>
    <row r="494">
      <c r="B494" s="77"/>
    </row>
    <row r="495">
      <c r="B495" s="77"/>
    </row>
    <row r="496">
      <c r="B496" s="77"/>
    </row>
    <row r="497">
      <c r="B497" s="77"/>
    </row>
    <row r="498">
      <c r="B498" s="77"/>
    </row>
    <row r="499">
      <c r="B499" s="77"/>
    </row>
    <row r="500">
      <c r="B500" s="77"/>
    </row>
    <row r="501">
      <c r="B501" s="77"/>
    </row>
    <row r="502">
      <c r="B502" s="77"/>
    </row>
    <row r="503">
      <c r="B503" s="77"/>
    </row>
    <row r="504">
      <c r="B504" s="77"/>
    </row>
    <row r="505">
      <c r="B505" s="77"/>
    </row>
    <row r="506">
      <c r="B506" s="77"/>
    </row>
    <row r="507">
      <c r="B507" s="77"/>
    </row>
    <row r="508">
      <c r="B508" s="77"/>
    </row>
    <row r="509">
      <c r="B509" s="77"/>
    </row>
    <row r="510">
      <c r="B510" s="77"/>
    </row>
    <row r="511">
      <c r="B511" s="77"/>
    </row>
    <row r="512">
      <c r="B512" s="77"/>
    </row>
    <row r="513">
      <c r="B513" s="77"/>
    </row>
    <row r="514">
      <c r="B514" s="77"/>
    </row>
    <row r="515">
      <c r="B515" s="77"/>
    </row>
    <row r="516">
      <c r="B516" s="77"/>
    </row>
    <row r="517">
      <c r="B517" s="77"/>
    </row>
    <row r="518">
      <c r="B518" s="77"/>
    </row>
    <row r="519">
      <c r="B519" s="77"/>
    </row>
    <row r="520">
      <c r="B520" s="77"/>
    </row>
    <row r="521">
      <c r="B521" s="77"/>
    </row>
    <row r="522">
      <c r="B522" s="77"/>
    </row>
    <row r="523">
      <c r="B523" s="77"/>
    </row>
    <row r="524">
      <c r="B524" s="77"/>
    </row>
    <row r="525">
      <c r="B525" s="77"/>
    </row>
    <row r="526">
      <c r="B526" s="77"/>
    </row>
    <row r="527">
      <c r="B527" s="77"/>
    </row>
    <row r="528">
      <c r="B528" s="77"/>
    </row>
    <row r="529">
      <c r="B529" s="77"/>
    </row>
    <row r="530">
      <c r="B530" s="77"/>
    </row>
    <row r="531">
      <c r="B531" s="77"/>
    </row>
    <row r="532">
      <c r="B532" s="77"/>
    </row>
    <row r="533">
      <c r="B533" s="77"/>
    </row>
    <row r="534">
      <c r="B534" s="77"/>
    </row>
    <row r="535">
      <c r="B535" s="77"/>
    </row>
    <row r="536">
      <c r="B536" s="77"/>
    </row>
    <row r="537">
      <c r="B537" s="77"/>
    </row>
    <row r="538">
      <c r="B538" s="77"/>
    </row>
    <row r="539">
      <c r="B539" s="77"/>
    </row>
    <row r="540">
      <c r="B540" s="77"/>
    </row>
    <row r="541">
      <c r="B541" s="77"/>
    </row>
    <row r="542">
      <c r="B542" s="77"/>
    </row>
    <row r="543">
      <c r="B543" s="77"/>
    </row>
    <row r="544">
      <c r="B544" s="77"/>
    </row>
    <row r="545">
      <c r="B545" s="77"/>
    </row>
    <row r="546">
      <c r="B546" s="77"/>
    </row>
    <row r="547">
      <c r="B547" s="77"/>
    </row>
    <row r="548">
      <c r="B548" s="77"/>
    </row>
    <row r="549">
      <c r="B549" s="77"/>
    </row>
    <row r="550">
      <c r="B550" s="77"/>
    </row>
    <row r="551">
      <c r="B551" s="77"/>
    </row>
    <row r="552">
      <c r="B552" s="77"/>
    </row>
    <row r="553">
      <c r="B553" s="77"/>
    </row>
    <row r="554">
      <c r="B554" s="77"/>
    </row>
    <row r="555">
      <c r="B555" s="77"/>
    </row>
    <row r="556">
      <c r="B556" s="77"/>
    </row>
    <row r="557">
      <c r="B557" s="77"/>
    </row>
    <row r="558">
      <c r="B558" s="77"/>
    </row>
    <row r="559">
      <c r="B559" s="77"/>
    </row>
    <row r="560">
      <c r="B560" s="77"/>
    </row>
    <row r="561">
      <c r="B561" s="77"/>
    </row>
    <row r="562">
      <c r="B562" s="77"/>
    </row>
    <row r="563">
      <c r="B563" s="77"/>
    </row>
    <row r="564">
      <c r="B564" s="77"/>
    </row>
    <row r="565">
      <c r="B565" s="77"/>
    </row>
    <row r="566">
      <c r="B566" s="77"/>
    </row>
    <row r="567">
      <c r="B567" s="77"/>
    </row>
    <row r="568">
      <c r="B568" s="77"/>
    </row>
    <row r="569">
      <c r="B569" s="77"/>
    </row>
    <row r="570">
      <c r="B570" s="77"/>
    </row>
    <row r="571">
      <c r="B571" s="77"/>
    </row>
    <row r="572">
      <c r="B572" s="77"/>
    </row>
    <row r="573">
      <c r="B573" s="77"/>
    </row>
    <row r="574">
      <c r="B574" s="77"/>
    </row>
    <row r="575">
      <c r="B575" s="77"/>
    </row>
    <row r="576">
      <c r="B576" s="77"/>
    </row>
    <row r="577">
      <c r="B577" s="77"/>
    </row>
    <row r="578">
      <c r="B578" s="77"/>
    </row>
    <row r="579">
      <c r="B579" s="77"/>
    </row>
    <row r="580">
      <c r="B580" s="77"/>
    </row>
    <row r="581">
      <c r="B581" s="77"/>
    </row>
    <row r="582">
      <c r="B582" s="77"/>
    </row>
    <row r="583">
      <c r="B583" s="77"/>
    </row>
    <row r="584">
      <c r="B584" s="77"/>
    </row>
    <row r="585">
      <c r="B585" s="77"/>
    </row>
    <row r="586">
      <c r="B586" s="77"/>
    </row>
    <row r="587">
      <c r="B587" s="77"/>
    </row>
    <row r="588">
      <c r="B588" s="77"/>
    </row>
    <row r="589">
      <c r="B589" s="77"/>
    </row>
    <row r="590">
      <c r="B590" s="77"/>
    </row>
    <row r="591">
      <c r="B591" s="77"/>
    </row>
    <row r="592">
      <c r="B592" s="77"/>
    </row>
    <row r="593">
      <c r="B593" s="77"/>
    </row>
    <row r="594">
      <c r="B594" s="77"/>
    </row>
    <row r="595">
      <c r="B595" s="77"/>
    </row>
    <row r="596">
      <c r="B596" s="77"/>
    </row>
    <row r="597">
      <c r="B597" s="77"/>
    </row>
    <row r="598">
      <c r="B598" s="77"/>
    </row>
    <row r="599">
      <c r="B599" s="77"/>
    </row>
    <row r="600">
      <c r="B600" s="77"/>
    </row>
    <row r="601">
      <c r="B601" s="77"/>
    </row>
    <row r="602">
      <c r="B602" s="77"/>
    </row>
    <row r="603">
      <c r="B603" s="77"/>
    </row>
    <row r="604">
      <c r="B604" s="77"/>
    </row>
    <row r="605">
      <c r="B605" s="77"/>
    </row>
    <row r="606">
      <c r="B606" s="77"/>
    </row>
    <row r="607">
      <c r="B607" s="77"/>
    </row>
    <row r="608">
      <c r="B608" s="77"/>
    </row>
    <row r="609">
      <c r="B609" s="77"/>
    </row>
    <row r="610">
      <c r="B610" s="77"/>
    </row>
    <row r="611">
      <c r="B611" s="77"/>
    </row>
    <row r="612">
      <c r="B612" s="77"/>
    </row>
    <row r="613">
      <c r="B613" s="77"/>
    </row>
    <row r="614">
      <c r="B614" s="77"/>
    </row>
    <row r="615">
      <c r="B615" s="77"/>
    </row>
    <row r="616">
      <c r="B616" s="77"/>
    </row>
    <row r="617">
      <c r="B617" s="77"/>
    </row>
    <row r="618">
      <c r="B618" s="77"/>
    </row>
    <row r="619">
      <c r="B619" s="77"/>
    </row>
    <row r="620">
      <c r="B620" s="77"/>
    </row>
    <row r="621">
      <c r="B621" s="77"/>
    </row>
    <row r="622">
      <c r="B622" s="77"/>
    </row>
    <row r="623">
      <c r="B623" s="77"/>
    </row>
    <row r="624">
      <c r="B624" s="77"/>
    </row>
    <row r="625">
      <c r="B625" s="77"/>
    </row>
    <row r="626">
      <c r="B626" s="77"/>
    </row>
    <row r="627">
      <c r="B627" s="77"/>
    </row>
    <row r="628">
      <c r="B628" s="77"/>
    </row>
    <row r="629">
      <c r="B629" s="77"/>
    </row>
    <row r="630">
      <c r="B630" s="77"/>
    </row>
    <row r="631">
      <c r="B631" s="77"/>
    </row>
    <row r="632">
      <c r="B632" s="77"/>
    </row>
    <row r="633">
      <c r="B633" s="77"/>
    </row>
    <row r="634">
      <c r="B634" s="77"/>
    </row>
    <row r="635">
      <c r="B635" s="77"/>
    </row>
    <row r="636">
      <c r="B636" s="77"/>
    </row>
    <row r="637">
      <c r="B637" s="77"/>
    </row>
    <row r="638">
      <c r="B638" s="77"/>
    </row>
    <row r="639">
      <c r="B639" s="77"/>
    </row>
    <row r="640">
      <c r="B640" s="77"/>
    </row>
    <row r="641">
      <c r="B641" s="77"/>
    </row>
    <row r="642">
      <c r="B642" s="77"/>
    </row>
    <row r="643">
      <c r="B643" s="77"/>
    </row>
    <row r="644">
      <c r="B644" s="77"/>
    </row>
    <row r="645">
      <c r="B645" s="77"/>
    </row>
    <row r="646">
      <c r="B646" s="77"/>
    </row>
    <row r="647">
      <c r="B647" s="77"/>
    </row>
    <row r="648">
      <c r="B648" s="77"/>
    </row>
    <row r="649">
      <c r="B649" s="77"/>
    </row>
    <row r="650">
      <c r="B650" s="77"/>
    </row>
    <row r="651">
      <c r="B651" s="77"/>
    </row>
    <row r="652">
      <c r="B652" s="77"/>
    </row>
    <row r="653">
      <c r="B653" s="77"/>
    </row>
    <row r="654">
      <c r="B654" s="77"/>
    </row>
    <row r="655">
      <c r="B655" s="77"/>
    </row>
    <row r="656">
      <c r="B656" s="77"/>
    </row>
    <row r="657">
      <c r="B657" s="77"/>
    </row>
    <row r="658">
      <c r="B658" s="77"/>
    </row>
    <row r="659">
      <c r="B659" s="77"/>
    </row>
    <row r="660">
      <c r="B660" s="77"/>
    </row>
    <row r="661">
      <c r="B661" s="77"/>
    </row>
    <row r="662">
      <c r="B662" s="77"/>
    </row>
    <row r="663">
      <c r="B663" s="77"/>
    </row>
    <row r="664">
      <c r="B664" s="77"/>
    </row>
    <row r="665">
      <c r="B665" s="77"/>
    </row>
    <row r="666">
      <c r="B666" s="77"/>
    </row>
    <row r="667">
      <c r="B667" s="77"/>
    </row>
    <row r="668">
      <c r="B668" s="77"/>
    </row>
    <row r="669">
      <c r="B669" s="77"/>
    </row>
    <row r="670">
      <c r="B670" s="77"/>
    </row>
    <row r="671">
      <c r="B671" s="77"/>
    </row>
    <row r="672">
      <c r="B672" s="77"/>
    </row>
    <row r="673">
      <c r="B673" s="77"/>
    </row>
    <row r="674">
      <c r="B674" s="77"/>
    </row>
    <row r="675">
      <c r="B675" s="77"/>
    </row>
    <row r="676">
      <c r="B676" s="77"/>
    </row>
    <row r="677">
      <c r="B677" s="77"/>
    </row>
    <row r="678">
      <c r="B678" s="77"/>
    </row>
    <row r="679">
      <c r="B679" s="77"/>
    </row>
    <row r="680">
      <c r="B680" s="77"/>
    </row>
    <row r="681">
      <c r="B681" s="77"/>
    </row>
    <row r="682">
      <c r="B682" s="77"/>
    </row>
    <row r="683">
      <c r="B683" s="77"/>
    </row>
    <row r="684">
      <c r="B684" s="77"/>
    </row>
    <row r="685">
      <c r="B685" s="77"/>
    </row>
    <row r="686">
      <c r="B686" s="77"/>
    </row>
    <row r="687">
      <c r="B687" s="77"/>
    </row>
    <row r="688">
      <c r="B688" s="77"/>
    </row>
    <row r="689">
      <c r="B689" s="77"/>
    </row>
    <row r="690">
      <c r="B690" s="77"/>
    </row>
    <row r="691">
      <c r="B691" s="77"/>
    </row>
    <row r="692">
      <c r="B692" s="77"/>
    </row>
    <row r="693">
      <c r="B693" s="77"/>
    </row>
    <row r="694">
      <c r="B694" s="77"/>
    </row>
    <row r="695">
      <c r="B695" s="77"/>
    </row>
    <row r="696">
      <c r="B696" s="77"/>
    </row>
    <row r="697">
      <c r="B697" s="77"/>
    </row>
    <row r="698">
      <c r="B698" s="77"/>
    </row>
    <row r="699">
      <c r="B699" s="77"/>
    </row>
    <row r="700">
      <c r="B700" s="77"/>
    </row>
    <row r="701">
      <c r="B701" s="77"/>
    </row>
    <row r="702">
      <c r="B702" s="77"/>
    </row>
    <row r="703">
      <c r="B703" s="77"/>
    </row>
    <row r="704">
      <c r="B704" s="77"/>
    </row>
    <row r="705">
      <c r="B705" s="77"/>
    </row>
    <row r="706">
      <c r="B706" s="77"/>
    </row>
    <row r="707">
      <c r="B707" s="77"/>
    </row>
    <row r="708">
      <c r="B708" s="77"/>
    </row>
    <row r="709">
      <c r="B709" s="77"/>
    </row>
    <row r="710">
      <c r="B710" s="77"/>
    </row>
    <row r="711">
      <c r="B711" s="77"/>
    </row>
    <row r="712">
      <c r="B712" s="77"/>
    </row>
    <row r="713">
      <c r="B713" s="77"/>
    </row>
    <row r="714">
      <c r="B714" s="77"/>
    </row>
    <row r="715">
      <c r="B715" s="77"/>
    </row>
    <row r="716">
      <c r="B716" s="77"/>
    </row>
    <row r="717">
      <c r="B717" s="77"/>
    </row>
    <row r="718">
      <c r="B718" s="77"/>
    </row>
    <row r="719">
      <c r="B719" s="77"/>
    </row>
    <row r="720">
      <c r="B720" s="77"/>
    </row>
    <row r="721">
      <c r="B721" s="77"/>
    </row>
    <row r="722">
      <c r="B722" s="77"/>
    </row>
    <row r="723">
      <c r="B723" s="77"/>
    </row>
    <row r="724">
      <c r="B724" s="77"/>
    </row>
    <row r="725">
      <c r="B725" s="77"/>
    </row>
    <row r="726">
      <c r="B726" s="77"/>
    </row>
    <row r="727">
      <c r="B727" s="77"/>
    </row>
    <row r="728">
      <c r="B728" s="77"/>
    </row>
    <row r="729">
      <c r="B729" s="77"/>
    </row>
    <row r="730">
      <c r="B730" s="77"/>
    </row>
    <row r="731">
      <c r="B731" s="77"/>
    </row>
    <row r="732">
      <c r="B732" s="77"/>
    </row>
    <row r="733">
      <c r="B733" s="77"/>
    </row>
    <row r="734">
      <c r="B734" s="77"/>
    </row>
    <row r="735">
      <c r="B735" s="77"/>
    </row>
    <row r="736">
      <c r="B736" s="77"/>
    </row>
    <row r="737">
      <c r="B737" s="77"/>
    </row>
    <row r="738">
      <c r="B738" s="77"/>
    </row>
    <row r="739">
      <c r="B739" s="77"/>
    </row>
    <row r="740">
      <c r="B740" s="77"/>
    </row>
    <row r="741">
      <c r="B741" s="77"/>
    </row>
    <row r="742">
      <c r="B742" s="77"/>
    </row>
    <row r="743">
      <c r="B743" s="77"/>
    </row>
    <row r="744">
      <c r="B744" s="77"/>
    </row>
    <row r="745">
      <c r="B745" s="77"/>
    </row>
    <row r="746">
      <c r="B746" s="77"/>
    </row>
    <row r="747">
      <c r="B747" s="77"/>
    </row>
    <row r="748">
      <c r="B748" s="77"/>
    </row>
    <row r="749">
      <c r="B749" s="77"/>
    </row>
    <row r="750">
      <c r="B750" s="77"/>
    </row>
    <row r="751">
      <c r="B751" s="77"/>
    </row>
    <row r="752">
      <c r="B752" s="77"/>
    </row>
    <row r="753">
      <c r="B753" s="77"/>
    </row>
    <row r="754">
      <c r="B754" s="77"/>
    </row>
    <row r="755">
      <c r="B755" s="77"/>
    </row>
    <row r="756">
      <c r="B756" s="77"/>
    </row>
    <row r="757">
      <c r="B757" s="77"/>
    </row>
    <row r="758">
      <c r="B758" s="77"/>
    </row>
    <row r="759">
      <c r="B759" s="77"/>
    </row>
    <row r="760">
      <c r="B760" s="77"/>
    </row>
    <row r="761">
      <c r="B761" s="77"/>
    </row>
    <row r="762">
      <c r="B762" s="77"/>
    </row>
    <row r="763">
      <c r="B763" s="77"/>
    </row>
    <row r="764">
      <c r="B764" s="77"/>
    </row>
    <row r="765">
      <c r="B765" s="77"/>
    </row>
    <row r="766">
      <c r="B766" s="77"/>
    </row>
    <row r="767">
      <c r="B767" s="77"/>
    </row>
    <row r="768">
      <c r="B768" s="77"/>
    </row>
    <row r="769">
      <c r="B769" s="77"/>
    </row>
    <row r="770">
      <c r="B770" s="77"/>
    </row>
    <row r="771">
      <c r="B771" s="77"/>
    </row>
    <row r="772">
      <c r="B772" s="77"/>
    </row>
    <row r="773">
      <c r="B773" s="77"/>
    </row>
    <row r="774">
      <c r="B774" s="77"/>
    </row>
    <row r="775">
      <c r="B775" s="77"/>
    </row>
    <row r="776">
      <c r="B776" s="77"/>
    </row>
    <row r="777">
      <c r="B777" s="77"/>
    </row>
    <row r="778">
      <c r="B778" s="77"/>
    </row>
    <row r="779">
      <c r="B779" s="77"/>
    </row>
    <row r="780">
      <c r="B780" s="77"/>
    </row>
    <row r="781">
      <c r="B781" s="77"/>
    </row>
    <row r="782">
      <c r="B782" s="77"/>
    </row>
    <row r="783">
      <c r="B783" s="77"/>
    </row>
    <row r="784">
      <c r="B784" s="77"/>
    </row>
    <row r="785">
      <c r="B785" s="77"/>
    </row>
    <row r="786">
      <c r="B786" s="77"/>
    </row>
    <row r="787">
      <c r="B787" s="77"/>
    </row>
    <row r="788">
      <c r="B788" s="77"/>
    </row>
    <row r="789">
      <c r="B789" s="77"/>
    </row>
    <row r="790">
      <c r="B790" s="77"/>
    </row>
    <row r="791">
      <c r="B791" s="77"/>
    </row>
    <row r="792">
      <c r="B792" s="77"/>
    </row>
    <row r="793">
      <c r="B793" s="77"/>
    </row>
    <row r="794">
      <c r="B794" s="77"/>
    </row>
    <row r="795">
      <c r="B795" s="77"/>
    </row>
    <row r="796">
      <c r="B796" s="77"/>
    </row>
    <row r="797">
      <c r="B797" s="77"/>
    </row>
    <row r="798">
      <c r="B798" s="77"/>
    </row>
    <row r="799">
      <c r="B799" s="77"/>
    </row>
    <row r="800">
      <c r="B800" s="77"/>
    </row>
    <row r="801">
      <c r="B801" s="77"/>
    </row>
    <row r="802">
      <c r="B802" s="77"/>
    </row>
    <row r="803">
      <c r="B803" s="77"/>
    </row>
    <row r="804">
      <c r="B804" s="77"/>
    </row>
    <row r="805">
      <c r="B805" s="77"/>
    </row>
    <row r="806">
      <c r="B806" s="77"/>
    </row>
    <row r="807">
      <c r="B807" s="77"/>
    </row>
    <row r="808">
      <c r="B808" s="77"/>
    </row>
    <row r="809">
      <c r="B809" s="77"/>
    </row>
    <row r="810">
      <c r="B810" s="77"/>
    </row>
    <row r="811">
      <c r="B811" s="77"/>
    </row>
    <row r="812">
      <c r="B812" s="77"/>
    </row>
    <row r="813">
      <c r="B813" s="77"/>
    </row>
    <row r="814">
      <c r="B814" s="77"/>
    </row>
    <row r="815">
      <c r="B815" s="77"/>
    </row>
    <row r="816">
      <c r="B816" s="77"/>
    </row>
    <row r="817">
      <c r="B817" s="77"/>
    </row>
    <row r="818">
      <c r="B818" s="77"/>
    </row>
    <row r="819">
      <c r="B819" s="77"/>
    </row>
    <row r="820">
      <c r="B820" s="77"/>
    </row>
    <row r="821">
      <c r="B821" s="77"/>
    </row>
    <row r="822">
      <c r="B822" s="77"/>
    </row>
    <row r="823">
      <c r="B823" s="77"/>
    </row>
    <row r="824">
      <c r="B824" s="77"/>
    </row>
    <row r="825">
      <c r="B825" s="77"/>
    </row>
    <row r="826">
      <c r="B826" s="77"/>
    </row>
    <row r="827">
      <c r="B827" s="77"/>
    </row>
    <row r="828">
      <c r="B828" s="77"/>
    </row>
    <row r="829">
      <c r="B829" s="77"/>
    </row>
    <row r="830">
      <c r="B830" s="77"/>
    </row>
    <row r="831">
      <c r="B831" s="77"/>
    </row>
    <row r="832">
      <c r="B832" s="77"/>
    </row>
    <row r="833">
      <c r="B833" s="77"/>
    </row>
    <row r="834">
      <c r="B834" s="77"/>
    </row>
    <row r="835">
      <c r="B835" s="77"/>
    </row>
    <row r="836">
      <c r="B836" s="77"/>
    </row>
    <row r="837">
      <c r="B837" s="77"/>
    </row>
    <row r="838">
      <c r="B838" s="77"/>
    </row>
    <row r="839">
      <c r="B839" s="77"/>
    </row>
    <row r="840">
      <c r="B840" s="77"/>
    </row>
    <row r="841">
      <c r="B841" s="77"/>
    </row>
    <row r="842">
      <c r="B842" s="77"/>
    </row>
    <row r="843">
      <c r="B843" s="77"/>
    </row>
    <row r="844">
      <c r="B844" s="77"/>
    </row>
    <row r="845">
      <c r="B845" s="77"/>
    </row>
    <row r="846">
      <c r="B846" s="77"/>
    </row>
    <row r="847">
      <c r="B847" s="77"/>
    </row>
    <row r="848">
      <c r="B848" s="77"/>
    </row>
    <row r="849">
      <c r="B849" s="77"/>
    </row>
    <row r="850">
      <c r="B850" s="77"/>
    </row>
    <row r="851">
      <c r="B851" s="77"/>
    </row>
    <row r="852">
      <c r="B852" s="77"/>
    </row>
    <row r="853">
      <c r="B853" s="77"/>
    </row>
    <row r="854">
      <c r="B854" s="77"/>
    </row>
    <row r="855">
      <c r="B855" s="77"/>
    </row>
    <row r="856">
      <c r="B856" s="77"/>
    </row>
    <row r="857">
      <c r="B857" s="77"/>
    </row>
    <row r="858">
      <c r="B858" s="77"/>
    </row>
    <row r="859">
      <c r="B859" s="77"/>
    </row>
    <row r="860">
      <c r="B860" s="77"/>
    </row>
    <row r="861">
      <c r="B861" s="77"/>
    </row>
    <row r="862">
      <c r="B862" s="77"/>
    </row>
    <row r="863">
      <c r="B863" s="77"/>
    </row>
    <row r="864">
      <c r="B864" s="77"/>
    </row>
    <row r="865">
      <c r="B865" s="77"/>
    </row>
    <row r="866">
      <c r="B866" s="77"/>
    </row>
    <row r="867">
      <c r="B867" s="77"/>
    </row>
    <row r="868">
      <c r="B868" s="77"/>
    </row>
    <row r="869">
      <c r="B869" s="77"/>
    </row>
    <row r="870">
      <c r="B870" s="77"/>
    </row>
    <row r="871">
      <c r="B871" s="77"/>
    </row>
    <row r="872">
      <c r="B872" s="77"/>
    </row>
    <row r="873">
      <c r="B873" s="77"/>
    </row>
    <row r="874">
      <c r="B874" s="77"/>
    </row>
    <row r="875">
      <c r="B875" s="77"/>
    </row>
    <row r="876">
      <c r="B876" s="77"/>
    </row>
    <row r="877">
      <c r="B877" s="77"/>
    </row>
    <row r="878">
      <c r="B878" s="77"/>
    </row>
    <row r="879">
      <c r="B879" s="77"/>
    </row>
    <row r="880">
      <c r="B880" s="77"/>
    </row>
    <row r="881">
      <c r="B881" s="77"/>
    </row>
    <row r="882">
      <c r="B882" s="77"/>
    </row>
    <row r="883">
      <c r="B883" s="77"/>
    </row>
    <row r="884">
      <c r="B884" s="77"/>
    </row>
    <row r="885">
      <c r="B885" s="77"/>
    </row>
    <row r="886">
      <c r="B886" s="77"/>
    </row>
    <row r="887">
      <c r="B887" s="77"/>
    </row>
    <row r="888">
      <c r="B888" s="77"/>
    </row>
    <row r="889">
      <c r="B889" s="77"/>
    </row>
    <row r="890">
      <c r="B890" s="77"/>
    </row>
    <row r="891">
      <c r="B891" s="77"/>
    </row>
    <row r="892">
      <c r="B892" s="77"/>
    </row>
    <row r="893">
      <c r="B893" s="77"/>
    </row>
    <row r="894">
      <c r="B894" s="77"/>
    </row>
    <row r="895">
      <c r="B895" s="77"/>
    </row>
    <row r="896">
      <c r="B896" s="77"/>
    </row>
    <row r="897">
      <c r="B897" s="77"/>
    </row>
    <row r="898">
      <c r="B898" s="77"/>
    </row>
    <row r="899">
      <c r="B899" s="77"/>
    </row>
    <row r="900">
      <c r="B900" s="77"/>
    </row>
    <row r="901">
      <c r="B901" s="77"/>
    </row>
    <row r="902">
      <c r="B902" s="77"/>
    </row>
    <row r="903">
      <c r="B903" s="77"/>
    </row>
    <row r="904">
      <c r="B904" s="77"/>
    </row>
    <row r="905">
      <c r="B905" s="77"/>
    </row>
    <row r="906">
      <c r="B906" s="77"/>
    </row>
    <row r="907">
      <c r="B907" s="77"/>
    </row>
    <row r="908">
      <c r="B908" s="77"/>
    </row>
    <row r="909">
      <c r="B909" s="77"/>
    </row>
    <row r="910">
      <c r="B910" s="77"/>
    </row>
    <row r="911">
      <c r="B911" s="77"/>
    </row>
    <row r="912">
      <c r="B912" s="77"/>
    </row>
    <row r="913">
      <c r="B913" s="77"/>
    </row>
    <row r="914">
      <c r="B914" s="77"/>
    </row>
    <row r="915">
      <c r="B915" s="77"/>
    </row>
    <row r="916">
      <c r="B916" s="77"/>
    </row>
    <row r="917">
      <c r="B917" s="77"/>
    </row>
    <row r="918">
      <c r="B918" s="77"/>
    </row>
    <row r="919">
      <c r="B919" s="77"/>
    </row>
    <row r="920">
      <c r="B920" s="77"/>
    </row>
    <row r="921">
      <c r="B921" s="77"/>
    </row>
    <row r="922">
      <c r="B922" s="77"/>
    </row>
    <row r="923">
      <c r="B923" s="77"/>
    </row>
    <row r="924">
      <c r="B924" s="77"/>
    </row>
    <row r="925">
      <c r="B925" s="77"/>
    </row>
    <row r="926">
      <c r="B926" s="77"/>
    </row>
    <row r="927">
      <c r="B927" s="77"/>
    </row>
    <row r="928">
      <c r="B928" s="77"/>
    </row>
    <row r="929">
      <c r="B929" s="77"/>
    </row>
    <row r="930">
      <c r="B930" s="77"/>
    </row>
    <row r="931">
      <c r="B931" s="77"/>
    </row>
    <row r="932">
      <c r="B932" s="77"/>
    </row>
    <row r="933">
      <c r="B933" s="77"/>
    </row>
    <row r="934">
      <c r="B934" s="77"/>
    </row>
    <row r="935">
      <c r="B935" s="77"/>
    </row>
    <row r="936">
      <c r="B936" s="77"/>
    </row>
    <row r="937">
      <c r="B937" s="77"/>
    </row>
    <row r="938">
      <c r="B938" s="77"/>
    </row>
    <row r="939">
      <c r="B939" s="77"/>
    </row>
    <row r="940">
      <c r="B940" s="77"/>
    </row>
    <row r="941">
      <c r="B941" s="77"/>
    </row>
    <row r="942">
      <c r="B942" s="77"/>
    </row>
    <row r="943">
      <c r="B943" s="77"/>
    </row>
    <row r="944">
      <c r="B944" s="77"/>
    </row>
    <row r="945">
      <c r="B945" s="77"/>
    </row>
    <row r="946">
      <c r="B946" s="77"/>
    </row>
    <row r="947">
      <c r="B947" s="77"/>
    </row>
    <row r="948">
      <c r="B948" s="77"/>
    </row>
    <row r="949">
      <c r="B949" s="77"/>
    </row>
    <row r="950">
      <c r="B950" s="77"/>
    </row>
    <row r="951">
      <c r="B951" s="77"/>
    </row>
    <row r="952">
      <c r="B952" s="77"/>
    </row>
    <row r="953">
      <c r="B953" s="77"/>
    </row>
    <row r="954">
      <c r="B954" s="77"/>
    </row>
    <row r="955">
      <c r="B955" s="77"/>
    </row>
    <row r="956">
      <c r="B956" s="77"/>
    </row>
    <row r="957">
      <c r="B957" s="77"/>
    </row>
    <row r="958">
      <c r="B958" s="77"/>
    </row>
    <row r="959">
      <c r="B959" s="77"/>
    </row>
    <row r="960">
      <c r="B960" s="77"/>
    </row>
    <row r="961">
      <c r="B961" s="77"/>
    </row>
    <row r="962">
      <c r="B962" s="77"/>
    </row>
    <row r="963">
      <c r="B963" s="77"/>
    </row>
    <row r="964">
      <c r="B964" s="77"/>
    </row>
    <row r="965">
      <c r="B965" s="77"/>
    </row>
    <row r="966">
      <c r="B966" s="77"/>
    </row>
    <row r="967">
      <c r="B967" s="77"/>
    </row>
    <row r="968">
      <c r="B968" s="77"/>
    </row>
    <row r="969">
      <c r="B969" s="77"/>
    </row>
    <row r="970">
      <c r="B970" s="77"/>
    </row>
    <row r="971">
      <c r="B971" s="77"/>
    </row>
    <row r="972">
      <c r="B972" s="77"/>
    </row>
    <row r="973">
      <c r="B973" s="77"/>
    </row>
    <row r="974">
      <c r="B974" s="77"/>
    </row>
    <row r="975">
      <c r="B975" s="77"/>
    </row>
    <row r="976">
      <c r="B976" s="77"/>
    </row>
    <row r="977">
      <c r="B977" s="77"/>
    </row>
    <row r="978">
      <c r="B978" s="77"/>
    </row>
    <row r="979">
      <c r="B979" s="77"/>
    </row>
    <row r="980">
      <c r="B980" s="77"/>
    </row>
    <row r="981">
      <c r="B981" s="77"/>
    </row>
    <row r="982">
      <c r="B982" s="77"/>
    </row>
    <row r="983">
      <c r="B983" s="77"/>
    </row>
    <row r="984">
      <c r="B984" s="77"/>
    </row>
    <row r="985">
      <c r="B985" s="77"/>
    </row>
    <row r="986">
      <c r="B986" s="77"/>
    </row>
    <row r="987">
      <c r="B987" s="77"/>
    </row>
    <row r="988">
      <c r="B988" s="77"/>
    </row>
    <row r="989">
      <c r="B989" s="77"/>
    </row>
    <row r="990">
      <c r="B990" s="77"/>
    </row>
    <row r="991">
      <c r="B991" s="77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5" width="8.63"/>
  </cols>
  <sheetData>
    <row r="1">
      <c r="A1" s="9" t="s">
        <v>163</v>
      </c>
      <c r="B1" s="23"/>
      <c r="C1" s="23"/>
      <c r="D1" s="23"/>
      <c r="E1" s="23"/>
    </row>
    <row r="2">
      <c r="A2" s="59"/>
      <c r="B2" s="23"/>
      <c r="C2" s="23"/>
      <c r="D2" s="23"/>
      <c r="E2" s="23"/>
    </row>
    <row r="3">
      <c r="A3" s="9" t="s">
        <v>9</v>
      </c>
      <c r="B3" s="9" t="s">
        <v>7</v>
      </c>
      <c r="C3" s="23"/>
      <c r="D3" s="23"/>
      <c r="E3" s="23"/>
    </row>
    <row r="4">
      <c r="A4" s="23">
        <v>1.0</v>
      </c>
      <c r="B4" s="23">
        <v>100.0</v>
      </c>
      <c r="C4" s="23"/>
      <c r="D4" s="23"/>
      <c r="E4" s="23"/>
    </row>
    <row r="5">
      <c r="A5" s="23">
        <v>2.0</v>
      </c>
      <c r="B5" s="23">
        <v>80.0</v>
      </c>
      <c r="C5" s="23"/>
      <c r="D5" s="23"/>
      <c r="E5" s="23"/>
    </row>
    <row r="6">
      <c r="A6" s="23">
        <v>3.0</v>
      </c>
      <c r="B6" s="23">
        <v>65.0</v>
      </c>
      <c r="C6" s="23"/>
      <c r="D6" s="23"/>
      <c r="E6" s="23"/>
    </row>
    <row r="7">
      <c r="A7" s="23">
        <v>4.0</v>
      </c>
      <c r="B7" s="23">
        <v>55.0</v>
      </c>
      <c r="C7" s="23"/>
      <c r="D7" s="23"/>
      <c r="E7" s="23"/>
    </row>
    <row r="8">
      <c r="A8" s="23">
        <v>5.0</v>
      </c>
      <c r="B8" s="23">
        <v>51.0</v>
      </c>
      <c r="C8" s="23"/>
      <c r="D8" s="23"/>
      <c r="E8" s="23"/>
    </row>
    <row r="9">
      <c r="A9" s="23">
        <v>6.0</v>
      </c>
      <c r="B9" s="23">
        <v>47.0</v>
      </c>
      <c r="C9" s="23"/>
      <c r="D9" s="23"/>
      <c r="E9" s="23"/>
    </row>
    <row r="10">
      <c r="A10" s="23">
        <v>7.0</v>
      </c>
      <c r="B10" s="23">
        <v>43.0</v>
      </c>
      <c r="C10" s="23"/>
      <c r="D10" s="23"/>
      <c r="E10" s="23"/>
    </row>
    <row r="11">
      <c r="A11" s="23">
        <v>8.0</v>
      </c>
      <c r="B11" s="23">
        <v>40.0</v>
      </c>
      <c r="C11" s="23"/>
      <c r="D11" s="23"/>
      <c r="E11" s="23"/>
    </row>
    <row r="12">
      <c r="A12" s="23">
        <v>9.0</v>
      </c>
      <c r="B12" s="23">
        <v>37.0</v>
      </c>
      <c r="C12" s="23"/>
      <c r="D12" s="23"/>
      <c r="E12" s="23"/>
    </row>
    <row r="13">
      <c r="A13" s="23">
        <v>10.0</v>
      </c>
      <c r="B13" s="23">
        <v>34.0</v>
      </c>
      <c r="C13" s="23"/>
      <c r="D13" s="23"/>
      <c r="E13" s="23"/>
    </row>
    <row r="14">
      <c r="A14" s="23">
        <v>11.0</v>
      </c>
      <c r="B14" s="23">
        <v>31.0</v>
      </c>
      <c r="C14" s="23"/>
      <c r="D14" s="23"/>
      <c r="E14" s="23"/>
    </row>
    <row r="15">
      <c r="A15" s="23">
        <v>12.0</v>
      </c>
      <c r="B15" s="23">
        <v>28.0</v>
      </c>
      <c r="C15" s="23"/>
      <c r="D15" s="23"/>
      <c r="E15" s="23"/>
    </row>
    <row r="16">
      <c r="A16" s="23">
        <v>13.0</v>
      </c>
      <c r="B16" s="23">
        <v>26.0</v>
      </c>
      <c r="C16" s="23"/>
      <c r="D16" s="23"/>
      <c r="E16" s="23"/>
    </row>
    <row r="17">
      <c r="A17" s="23">
        <v>14.0</v>
      </c>
      <c r="B17" s="23">
        <v>24.0</v>
      </c>
      <c r="C17" s="23"/>
      <c r="D17" s="23"/>
      <c r="E17" s="23"/>
    </row>
    <row r="18">
      <c r="A18" s="23">
        <v>15.0</v>
      </c>
      <c r="B18" s="23">
        <v>22.0</v>
      </c>
      <c r="C18" s="23"/>
      <c r="D18" s="23"/>
      <c r="E18" s="23"/>
    </row>
    <row r="19">
      <c r="A19" s="23">
        <v>16.0</v>
      </c>
      <c r="B19" s="23">
        <v>20.0</v>
      </c>
      <c r="C19" s="23"/>
      <c r="D19" s="23"/>
      <c r="E19" s="23"/>
    </row>
    <row r="20" ht="15.75" customHeight="1">
      <c r="A20" s="23">
        <v>17.0</v>
      </c>
      <c r="B20" s="23">
        <v>18.0</v>
      </c>
      <c r="C20" s="23"/>
      <c r="D20" s="23"/>
      <c r="E20" s="23"/>
    </row>
    <row r="21" ht="15.75" customHeight="1">
      <c r="A21" s="23">
        <v>18.0</v>
      </c>
      <c r="B21" s="23">
        <v>16.0</v>
      </c>
      <c r="C21" s="23"/>
      <c r="D21" s="23"/>
      <c r="E21" s="23"/>
    </row>
    <row r="22" ht="15.75" customHeight="1">
      <c r="A22" s="23">
        <v>19.0</v>
      </c>
      <c r="B22" s="23">
        <v>14.0</v>
      </c>
      <c r="C22" s="23"/>
      <c r="D22" s="23"/>
      <c r="E22" s="23"/>
    </row>
    <row r="23" ht="15.75" customHeight="1">
      <c r="A23" s="23">
        <v>20.0</v>
      </c>
      <c r="B23" s="23">
        <v>12.0</v>
      </c>
      <c r="C23" s="23"/>
      <c r="D23" s="23"/>
      <c r="E23" s="23"/>
    </row>
    <row r="24" ht="15.75" customHeight="1">
      <c r="A24" s="23">
        <v>21.0</v>
      </c>
      <c r="B24" s="23">
        <v>10.0</v>
      </c>
      <c r="C24" s="23"/>
      <c r="D24" s="23"/>
      <c r="E24" s="23"/>
    </row>
    <row r="25" ht="15.75" customHeight="1">
      <c r="A25" s="23">
        <v>22.0</v>
      </c>
      <c r="B25" s="23">
        <v>9.0</v>
      </c>
      <c r="C25" s="23"/>
      <c r="D25" s="23"/>
      <c r="E25" s="23"/>
    </row>
    <row r="26" ht="15.75" customHeight="1">
      <c r="A26" s="23">
        <v>23.0</v>
      </c>
      <c r="B26" s="23">
        <v>8.0</v>
      </c>
      <c r="C26" s="23"/>
      <c r="D26" s="23"/>
      <c r="E26" s="23"/>
    </row>
    <row r="27" ht="15.75" customHeight="1">
      <c r="A27" s="23">
        <v>24.0</v>
      </c>
      <c r="B27" s="23">
        <v>7.0</v>
      </c>
      <c r="C27" s="23"/>
      <c r="D27" s="23"/>
      <c r="E27" s="23"/>
    </row>
    <row r="28" ht="15.75" customHeight="1">
      <c r="A28" s="23">
        <v>25.0</v>
      </c>
      <c r="B28" s="23">
        <v>6.0</v>
      </c>
      <c r="C28" s="23"/>
      <c r="D28" s="23"/>
      <c r="E28" s="23"/>
    </row>
    <row r="29" ht="15.75" customHeight="1">
      <c r="A29" s="23">
        <v>26.0</v>
      </c>
      <c r="B29" s="23">
        <v>5.0</v>
      </c>
      <c r="C29" s="23"/>
      <c r="D29" s="23"/>
      <c r="E29" s="23"/>
    </row>
    <row r="30" ht="15.75" customHeight="1">
      <c r="A30" s="23">
        <v>27.0</v>
      </c>
      <c r="B30" s="23">
        <v>4.0</v>
      </c>
      <c r="C30" s="23"/>
      <c r="D30" s="23"/>
      <c r="E30" s="23"/>
    </row>
    <row r="31" ht="15.75" customHeight="1">
      <c r="A31" s="23">
        <v>28.0</v>
      </c>
      <c r="B31" s="23">
        <v>3.0</v>
      </c>
      <c r="C31" s="23"/>
      <c r="D31" s="23"/>
      <c r="E31" s="23"/>
    </row>
    <row r="32" ht="15.75" customHeight="1">
      <c r="A32" s="23">
        <v>29.0</v>
      </c>
      <c r="B32" s="23">
        <v>2.0</v>
      </c>
      <c r="C32" s="23"/>
      <c r="D32" s="23"/>
      <c r="E32" s="23"/>
    </row>
    <row r="33" ht="15.75" customHeight="1">
      <c r="A33" s="23">
        <v>30.0</v>
      </c>
      <c r="B33" s="23">
        <v>1.0</v>
      </c>
      <c r="C33" s="23"/>
      <c r="D33" s="23"/>
      <c r="E33" s="23"/>
    </row>
    <row r="34" ht="15.75" customHeight="1">
      <c r="A34" s="23">
        <v>31.0</v>
      </c>
      <c r="B34" s="23">
        <v>0.0</v>
      </c>
      <c r="C34" s="23"/>
      <c r="D34" s="23"/>
      <c r="E34" s="23"/>
    </row>
    <row r="35" ht="15.75" customHeight="1">
      <c r="A35" s="23">
        <v>32.0</v>
      </c>
      <c r="B35" s="23">
        <v>0.0</v>
      </c>
      <c r="C35" s="23"/>
      <c r="D35" s="23"/>
      <c r="E35" s="23"/>
    </row>
    <row r="36" ht="15.75" customHeight="1">
      <c r="A36" s="23">
        <v>33.0</v>
      </c>
      <c r="B36" s="23">
        <v>0.0</v>
      </c>
      <c r="C36" s="23"/>
      <c r="D36" s="23"/>
      <c r="E36" s="23"/>
    </row>
    <row r="37" ht="15.75" customHeight="1">
      <c r="A37" s="23">
        <v>34.0</v>
      </c>
      <c r="B37" s="23">
        <v>0.0</v>
      </c>
      <c r="C37" s="23"/>
      <c r="D37" s="23"/>
      <c r="E37" s="23"/>
    </row>
    <row r="38" ht="15.75" customHeight="1">
      <c r="A38" s="23">
        <v>35.0</v>
      </c>
      <c r="B38" s="23">
        <v>0.0</v>
      </c>
      <c r="C38" s="23"/>
      <c r="D38" s="23"/>
      <c r="E38" s="23"/>
    </row>
    <row r="39" ht="15.75" customHeight="1">
      <c r="A39" s="23">
        <v>36.0</v>
      </c>
      <c r="B39" s="23">
        <v>0.0</v>
      </c>
      <c r="C39" s="23"/>
      <c r="D39" s="23"/>
      <c r="E39" s="23"/>
    </row>
    <row r="40" ht="15.75" customHeight="1">
      <c r="A40" s="23">
        <v>37.0</v>
      </c>
      <c r="B40" s="23">
        <v>0.0</v>
      </c>
      <c r="C40" s="23"/>
      <c r="D40" s="23"/>
      <c r="E40" s="23"/>
    </row>
    <row r="41" ht="15.75" customHeight="1">
      <c r="A41" s="23">
        <v>38.0</v>
      </c>
      <c r="B41" s="23">
        <v>0.0</v>
      </c>
      <c r="C41" s="23"/>
      <c r="D41" s="23"/>
      <c r="E41" s="23"/>
    </row>
    <row r="42" ht="15.75" customHeight="1">
      <c r="A42" s="23">
        <v>39.0</v>
      </c>
      <c r="B42" s="23">
        <v>0.0</v>
      </c>
      <c r="C42" s="23"/>
      <c r="D42" s="23"/>
      <c r="E42" s="23"/>
    </row>
    <row r="43" ht="15.75" customHeight="1">
      <c r="A43" s="23">
        <v>40.0</v>
      </c>
      <c r="B43" s="23">
        <v>0.0</v>
      </c>
      <c r="C43" s="23"/>
      <c r="D43" s="23"/>
      <c r="E43" s="23"/>
    </row>
    <row r="44" ht="15.75" customHeight="1">
      <c r="A44" s="23">
        <v>41.0</v>
      </c>
      <c r="B44" s="23">
        <v>0.0</v>
      </c>
      <c r="C44" s="23"/>
      <c r="D44" s="23"/>
      <c r="E44" s="23"/>
    </row>
    <row r="45" ht="15.75" customHeight="1">
      <c r="A45" s="23">
        <v>42.0</v>
      </c>
      <c r="B45" s="23">
        <v>0.0</v>
      </c>
      <c r="C45" s="23"/>
      <c r="D45" s="23"/>
      <c r="E45" s="23"/>
    </row>
    <row r="46" ht="15.75" customHeight="1">
      <c r="A46" s="23">
        <v>43.0</v>
      </c>
      <c r="B46" s="23">
        <v>0.0</v>
      </c>
      <c r="C46" s="23"/>
      <c r="D46" s="23"/>
      <c r="E46" s="23"/>
    </row>
    <row r="47" ht="15.75" customHeight="1">
      <c r="A47" s="23">
        <v>44.0</v>
      </c>
      <c r="B47" s="23">
        <v>0.0</v>
      </c>
      <c r="C47" s="23"/>
      <c r="D47" s="23"/>
      <c r="E47" s="23"/>
    </row>
    <row r="48" ht="15.75" customHeight="1">
      <c r="A48" s="23">
        <v>45.0</v>
      </c>
      <c r="B48" s="23">
        <v>0.0</v>
      </c>
      <c r="C48" s="23"/>
      <c r="D48" s="23"/>
      <c r="E48" s="23"/>
    </row>
    <row r="49" ht="15.75" customHeight="1">
      <c r="A49" s="23">
        <v>46.0</v>
      </c>
      <c r="B49" s="23">
        <v>0.0</v>
      </c>
      <c r="C49" s="23"/>
      <c r="D49" s="23"/>
      <c r="E49" s="23"/>
    </row>
    <row r="50" ht="15.75" customHeight="1">
      <c r="A50" s="23">
        <v>47.0</v>
      </c>
      <c r="B50" s="23">
        <v>0.0</v>
      </c>
      <c r="C50" s="23"/>
      <c r="D50" s="23"/>
      <c r="E50" s="23"/>
    </row>
    <row r="51" ht="15.75" customHeight="1">
      <c r="A51" s="23">
        <v>48.0</v>
      </c>
      <c r="B51" s="23">
        <v>0.0</v>
      </c>
      <c r="C51" s="23"/>
      <c r="D51" s="23"/>
      <c r="E51" s="23"/>
    </row>
    <row r="52" ht="15.75" customHeight="1">
      <c r="A52" s="23">
        <v>49.0</v>
      </c>
      <c r="B52" s="23">
        <v>0.0</v>
      </c>
      <c r="C52" s="23"/>
      <c r="D52" s="23"/>
      <c r="E52" s="23"/>
    </row>
    <row r="53" ht="15.75" customHeight="1">
      <c r="A53" s="23">
        <v>50.0</v>
      </c>
      <c r="B53" s="23">
        <v>0.0</v>
      </c>
      <c r="C53" s="23"/>
      <c r="D53" s="23"/>
      <c r="E53" s="23"/>
    </row>
    <row r="54" ht="15.75" customHeight="1">
      <c r="A54" s="23">
        <v>51.0</v>
      </c>
      <c r="B54" s="23">
        <v>0.0</v>
      </c>
      <c r="C54" s="23"/>
      <c r="D54" s="23"/>
      <c r="E54" s="23"/>
    </row>
    <row r="55" ht="15.75" customHeight="1">
      <c r="A55" s="23">
        <v>52.0</v>
      </c>
      <c r="B55" s="23">
        <v>0.0</v>
      </c>
      <c r="C55" s="23"/>
      <c r="D55" s="23"/>
      <c r="E55" s="23"/>
    </row>
    <row r="56" ht="15.75" customHeight="1">
      <c r="A56" s="23">
        <v>53.0</v>
      </c>
      <c r="B56" s="23">
        <v>0.0</v>
      </c>
      <c r="C56" s="23"/>
      <c r="D56" s="23"/>
      <c r="E56" s="23"/>
    </row>
    <row r="57" ht="15.75" customHeight="1">
      <c r="A57" s="23">
        <v>54.0</v>
      </c>
      <c r="B57" s="23">
        <v>0.0</v>
      </c>
      <c r="C57" s="23"/>
      <c r="D57" s="23"/>
      <c r="E57" s="23"/>
    </row>
    <row r="58" ht="15.75" customHeight="1">
      <c r="A58" s="23">
        <v>55.0</v>
      </c>
      <c r="B58" s="23">
        <v>0.0</v>
      </c>
      <c r="C58" s="23"/>
      <c r="D58" s="23"/>
      <c r="E58" s="23"/>
    </row>
    <row r="59" ht="15.75" customHeight="1">
      <c r="A59" s="23">
        <v>56.0</v>
      </c>
      <c r="B59" s="23">
        <v>0.0</v>
      </c>
      <c r="C59" s="23"/>
      <c r="D59" s="23"/>
      <c r="E59" s="23"/>
    </row>
    <row r="60" ht="15.75" customHeight="1">
      <c r="A60" s="23">
        <v>57.0</v>
      </c>
      <c r="B60" s="23">
        <v>0.0</v>
      </c>
      <c r="C60" s="23"/>
      <c r="D60" s="23"/>
      <c r="E60" s="23"/>
    </row>
    <row r="61" ht="15.75" customHeight="1">
      <c r="A61" s="23">
        <v>58.0</v>
      </c>
      <c r="B61" s="23">
        <v>0.0</v>
      </c>
      <c r="C61" s="23"/>
      <c r="D61" s="23"/>
      <c r="E61" s="23"/>
    </row>
    <row r="62" ht="15.75" customHeight="1">
      <c r="A62" s="23">
        <v>59.0</v>
      </c>
      <c r="B62" s="23">
        <v>0.0</v>
      </c>
      <c r="C62" s="23"/>
      <c r="D62" s="23"/>
      <c r="E62" s="23"/>
    </row>
    <row r="63" ht="15.75" customHeight="1">
      <c r="A63" s="23">
        <v>60.0</v>
      </c>
      <c r="B63" s="23">
        <v>0.0</v>
      </c>
      <c r="C63" s="23"/>
      <c r="D63" s="23"/>
      <c r="E63" s="23"/>
    </row>
    <row r="64" ht="15.75" customHeight="1">
      <c r="A64" s="23" t="s">
        <v>164</v>
      </c>
      <c r="B64" s="23">
        <v>0.0</v>
      </c>
      <c r="C64" s="23"/>
      <c r="D64" s="23"/>
      <c r="E64" s="23"/>
    </row>
    <row r="65" ht="15.75" customHeight="1">
      <c r="A65" s="23"/>
      <c r="B65" s="23"/>
      <c r="C65" s="23"/>
      <c r="D65" s="23"/>
      <c r="E65" s="2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2020-02-12T10:18:39Z</dcterms:created>
  <dc:creator>marek</dc:creator>
</cp:coreProperties>
</file>